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<sst xmlns="http://schemas.openxmlformats.org/spreadsheetml/2006/main" count="2703" uniqueCount="605">
  <si>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</si>
  <si>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</si>
  <si>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</si>
  <si>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</si>
  <si>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</si>
  <si>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</si>
  <si>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</si>
  <si>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</si>
  <si>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</si>
  <si>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</si>
  <si>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</si>
  <si>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</si>
  <si>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</si>
  <si>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</si>
  <si>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</si>
  <si>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</si>
  <si>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</si>
  <si>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</si>
  <si>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</si>
  <si>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</si>
  <si>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</si>
  <si>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</si>
  <si>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</si>
  <si>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</si>
  <si>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</si>
  <si>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</si>
  <si>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</si>
  <si>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</si>
  <si>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</si>
  <si>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</si>
  <si>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</si>
  <si>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</si>
  <si>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</si>
  <si>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</si>
  <si>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</si>
  <si>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</si>
  <si>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</si>
  <si>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</si>
  <si>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</si>
  <si>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</si>
  <si>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</si>
  <si>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</si>
  <si>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</si>
  <si>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</si>
  <si>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</si>
  <si>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</si>
  <si>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</si>
  <si>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</si>
  <si>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</si>
  <si>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</si>
  <si>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</si>
  <si>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</si>
  <si>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</si>
  <si>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</si>
  <si>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</si>
  <si>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</si>
  <si>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</si>
  <si>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</si>
  <si>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</si>
  <si>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</si>
  <si>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</si>
  <si>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014102</t>
  </si>
  <si>
    <t/>
  </si>
  <si>
    <t>POPLATKY ZA SKLÁDKU</t>
  </si>
  <si>
    <t>T</t>
  </si>
  <si>
    <t>2019_OTSKP</t>
  </si>
  <si>
    <t>PP</t>
  </si>
  <si>
    <t>VV</t>
  </si>
  <si>
    <t>892*6,0*0.3*2,0=3 211,200 [A]</t>
  </si>
  <si>
    <t>TS</t>
  </si>
  <si>
    <t>zahrnuje veškeré poplatky provozovateli skládky související s uložením odpadu na skládce.</t>
  </si>
  <si>
    <t>61</t>
  </si>
  <si>
    <t>poplatek za kamen</t>
  </si>
  <si>
    <t>74,75*2,3=171,925 [A]</t>
  </si>
  <si>
    <t>014132</t>
  </si>
  <si>
    <t>POPLATKY ZA SKLÁDKU TYP S-NO (NEBEZPEČNÝ ODPAD)</t>
  </si>
  <si>
    <t>hmotnost 2,4t/m3.   
Objem*přepočet na tuny  
Položka č. 113138 Odstranění krytu vozovky (s obsahem dehtu)  
892*6,0*0.1*2,4=1 284,480 [A] 
Celkem: A=1 284,480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</si>
  <si>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</si>
  <si>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</si>
  <si>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</si>
  <si>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</si>
  <si>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</si>
  <si>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</si>
  <si>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</si>
  <si>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</si>
  <si>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</si>
  <si>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</si>
  <si>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</si>
  <si>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</si>
  <si>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</si>
  <si>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</si>
  <si>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</si>
  <si>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113728</t>
  </si>
  <si>
    <t>FRÉZOVÁNÍ ZPEVNĚNÝCH PLOCH ASFALTOVÝCH, ODVOZ DO 20KM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</si>
  <si>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</si>
  <si>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</si>
  <si>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</si>
  <si>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</si>
  <si>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</si>
  <si>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</si>
  <si>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</si>
  <si>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</si>
  <si>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</si>
  <si>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</si>
  <si>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</si>
  <si>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</si>
  <si>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</si>
  <si>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</si>
  <si>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</si>
  <si>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</si>
  <si>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</si>
  <si>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</si>
  <si>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</si>
  <si>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</si>
  <si>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</si>
  <si>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</si>
  <si>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</si>
  <si>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</si>
  <si>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</si>
  <si>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</si>
  <si>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</si>
  <si>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</si>
  <si>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</si>
  <si>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</si>
  <si>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</si>
  <si>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</si>
  <si>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</si>
  <si>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</si>
  <si>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</si>
  <si>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</si>
  <si>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</si>
  <si>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</si>
  <si>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</si>
  <si>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</si>
  <si>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</si>
  <si>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</si>
  <si>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</si>
  <si>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</si>
  <si>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</si>
  <si>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</si>
  <si>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574A44</t>
  </si>
  <si>
    <t>ASFALTOVÝ BETON PRO OBRUSNÉ VRSTVY ACO 11+, 11S TL. 50MM</t>
  </si>
  <si>
    <t>Viz.výkres C.3, D1.1-7 
Parametry, provedení dle zadávací dokumentace. 
892*6,0=5 352,000 [A] 
Celkem: A=5 352,000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</si>
  <si>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</si>
  <si>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</si>
  <si>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</si>
  <si>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</si>
  <si>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</si>
  <si>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</si>
  <si>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</si>
  <si>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</si>
  <si>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</si>
  <si>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</si>
  <si>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</si>
  <si>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</si>
  <si>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</si>
  <si>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</si>
  <si>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</si>
  <si>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</si>
  <si>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</si>
  <si>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</si>
  <si>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</si>
  <si>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</si>
  <si>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</si>
  <si>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</si>
  <si>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</si>
  <si>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</si>
  <si>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</si>
  <si>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</si>
  <si>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</si>
  <si>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</si>
  <si>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</si>
  <si>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</si>
  <si>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</si>
  <si>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</si>
  <si>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</si>
  <si>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</si>
  <si>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</si>
  <si>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</si>
  <si>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</si>
  <si>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</si>
  <si>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</si>
  <si>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</si>
  <si>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</si>
  <si>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</si>
  <si>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</si>
  <si>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</si>
  <si>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</si>
  <si>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</si>
  <si>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</si>
  <si>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</si>
  <si>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</si>
  <si>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</si>
  <si>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</si>
  <si>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</si>
  <si>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</si>
  <si>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</si>
  <si>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</si>
  <si>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</si>
  <si>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</si>
  <si>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</si>
  <si>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</si>
  <si>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</si>
  <si>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</si>
  <si>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</si>
  <si>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</si>
  <si>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</si>
  <si>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</si>
  <si>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</si>
  <si>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</si>
  <si>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</si>
  <si>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</si>
  <si>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</si>
  <si>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</si>
  <si>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</si>
  <si>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</si>
  <si>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</si>
  <si>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</si>
  <si>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</si>
  <si>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</si>
  <si>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</si>
  <si>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</si>
  <si>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</si>
  <si>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</si>
  <si>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</si>
  <si>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</si>
  <si>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</si>
  <si>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</si>
  <si>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</si>
  <si>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</si>
  <si>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</si>
  <si>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</si>
  <si>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</si>
  <si>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</si>
  <si>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</si>
  <si>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</si>
  <si>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</si>
  <si>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</si>
  <si>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</si>
  <si>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HLOUBENÍ JAM ZAPAŽ I NEPAŽ TŘ. I, odvoz na skládku dle určení zhotovitele</t>
  </si>
  <si>
    <t>výkopy 
(plocha řezuxdélka) 
456,35=456,350 [A] 
(viz příloha D.2.4) 
poplatky za skládku viz pol.014102.1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</si>
  <si>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</si>
  <si>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</si>
  <si>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</si>
  <si>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</si>
  <si>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</si>
  <si>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</si>
  <si>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</si>
  <si>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</si>
  <si>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</si>
  <si>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</si>
  <si>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</si>
  <si>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</si>
  <si>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</si>
  <si>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1*4+8*5+7*6+10*5+2*4=144,000 [B] 
drobný nevykázaný materiál 20% (B)*0,2=28,800 [F] 
CELKEM:  B+F=172,800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</si>
  <si>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</si>
  <si>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</si>
  <si>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</si>
  <si>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</si>
  <si>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</si>
  <si>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Svislé konstrukce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</si>
  <si>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</si>
  <si>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</si>
  <si>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</si>
  <si>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</si>
  <si>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</si>
  <si>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</si>
  <si>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</si>
  <si>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</si>
  <si>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</si>
  <si>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</si>
  <si>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</si>
  <si>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</si>
  <si>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</si>
  <si>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</si>
  <si>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</si>
  <si>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</si>
  <si>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</si>
  <si>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</si>
  <si>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</si>
  <si>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</si>
  <si>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</si>
  <si>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</si>
  <si>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</si>
  <si>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</si>
  <si>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</si>
  <si>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</si>
  <si>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</si>
  <si>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</si>
  <si>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</si>
  <si>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</si>
  <si>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</si>
  <si>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</si>
  <si>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</si>
  <si>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</si>
  <si>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</si>
  <si>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</si>
  <si>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</si>
  <si>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</si>
  <si>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</si>
  <si>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</si>
  <si>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</si>
  <si>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</si>
  <si>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</si>
  <si>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</si>
  <si>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</si>
  <si>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</si>
  <si>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</si>
  <si>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</si>
  <si>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</si>
  <si>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</si>
  <si>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</si>
  <si>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</si>
  <si>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</si>
  <si>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</si>
  <si>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</si>
  <si>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</si>
  <si>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</si>
  <si>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64</t>
  </si>
  <si>
    <t>78383</t>
  </si>
  <si>
    <t>NÁTĚRY BETON KONSTR TYP S4 (OS-C)</t>
  </si>
  <si>
    <t>pohledové plochy dříku  
dřík - obvodxdélka  
66,9=66,900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</si>
  <si>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</si>
  <si>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63</t>
  </si>
  <si>
    <t>78385</t>
  </si>
  <si>
    <t>NÁTĚRY BETON KONSTR TYP S6 (OS-DII)</t>
  </si>
  <si>
    <t>pohledové plochy říms  
římsy - obvodxdélka  
1,3*57=74,100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</si>
  <si>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</si>
  <si>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</si>
  <si>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</si>
  <si>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</si>
  <si>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</si>
  <si>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</si>
  <si>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</si>
  <si>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</si>
  <si>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</si>
  <si>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</si>
  <si>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</si>
  <si>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</si>
  <si>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</si>
  <si>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</si>
  <si>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</si>
  <si>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</si>
  <si>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931182</t>
  </si>
  <si>
    <t>VÝPLŇ DILATAČNÍCH SPAR Z POLYSTYRENU TL 20MM</t>
  </si>
  <si>
    <t>výplň dilatační spáry tl. 20 mm 
výškaxdélka (m2) 
0,27*0,8*5=1,080 [A] 
(viz příloha D.2.4)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</si>
  <si>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</si>
  <si>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</si>
  <si>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</si>
  <si>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</si>
  <si>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</si>
  <si>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</si>
  <si>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</si>
  <si>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</si>
  <si>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</si>
  <si>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</si>
  <si>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</si>
  <si>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</si>
  <si>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</si>
  <si>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5558,1*2=11 116,200 [C] 
z položky 133738 
272,8*2=545,600 [D] 
z položky 133838 
92,8*2=185,600 [E] 
Celkem: A+B+C+D+E=17 870,080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</si>
  <si>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</si>
  <si>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</si>
  <si>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</si>
  <si>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</si>
  <si>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</si>
  <si>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</si>
  <si>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</si>
  <si>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</si>
  <si>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</si>
  <si>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</si>
  <si>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</si>
  <si>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</si>
  <si>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</si>
  <si>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</si>
  <si>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</si>
  <si>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</si>
  <si>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</si>
  <si>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</si>
  <si>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</si>
  <si>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</si>
  <si>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</si>
  <si>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</si>
  <si>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</si>
  <si>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</si>
  <si>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</si>
  <si>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</si>
  <si>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</si>
  <si>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</si>
  <si>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</si>
  <si>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</si>
  <si>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</si>
  <si>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</si>
  <si>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</si>
  <si>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</si>
  <si>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</si>
  <si>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</si>
  <si>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</si>
  <si>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</si>
  <si>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</si>
  <si>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</si>
  <si>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</si>
  <si>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</si>
  <si>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</si>
  <si>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</si>
  <si>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</si>
  <si>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</si>
  <si>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</si>
  <si>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</si>
  <si>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</si>
  <si>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</si>
  <si>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</si>
  <si>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</si>
  <si>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</si>
  <si>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</si>
  <si>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</si>
  <si>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</si>
  <si>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</si>
  <si>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</si>
  <si>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</si>
  <si>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</si>
  <si>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</si>
  <si>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</si>
  <si>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</si>
  <si>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</si>
  <si>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</si>
  <si>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</si>
  <si>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</si>
  <si>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</si>
  <si>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</si>
  <si>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</si>
  <si>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</si>
  <si>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</si>
  <si>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</si>
  <si>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</si>
  <si>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</si>
  <si>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</si>
  <si>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</si>
  <si>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</si>
  <si>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</si>
  <si>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</si>
  <si>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</si>
  <si>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</si>
  <si>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</si>
  <si>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</si>
  <si>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</si>
  <si>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</si>
  <si>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</si>
  <si>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</si>
  <si>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</si>
  <si>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</si>
  <si>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</si>
  <si>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</si>
  <si>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112148</t>
  </si>
  <si>
    <t>KÁCENÍ STROMŮ D KMENE DO 0,3M, ODVOZ DO 20KM</t>
  </si>
  <si>
    <t>Strom 
P208,P209,P210 
3=3,000 [A] 
Celkem: A=3,000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</si>
  <si>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</si>
  <si>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112218</t>
  </si>
  <si>
    <t>ODSTRANĚNÍ PAŘEZŮ D DO 0,5M,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</si>
  <si>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</si>
  <si>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</si>
  <si>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</si>
  <si>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</si>
  <si>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</si>
  <si>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</si>
  <si>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</si>
  <si>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</si>
  <si>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</si>
  <si>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</si>
  <si>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</si>
  <si>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</si>
  <si>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</si>
  <si>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</si>
  <si>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</si>
  <si>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</si>
  <si>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</si>
  <si>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02821</t>
  </si>
  <si>
    <t>PRŮZKUMNÉ PRÁCE ARCHEOLOGICKÉ NA POVRCHU</t>
  </si>
  <si>
    <t>zahrnuje veškeré náklady spojené s objednatelem požadovanými pracemi</t>
  </si>
  <si>
    <t>02911</t>
  </si>
  <si>
    <t>OSTATNÍ POŽADAVKY - GEODETICKÉ ZAMĚŘENÍ</t>
  </si>
  <si>
    <t>1=1,000 [A]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</si>
  <si>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</si>
  <si>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</si>
  <si>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</si>
  <si>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</si>
  <si>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</si>
  <si>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</si>
  <si>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</si>
  <si>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</si>
  <si>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</si>
  <si>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</si>
  <si>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</si>
  <si>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</si>
  <si>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</si>
  <si>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</si>
  <si>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</si>
  <si>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</si>
  <si>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</si>
  <si>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</si>
  <si>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</si>
  <si>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</si>
  <si>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</si>
  <si>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</si>
  <si>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</t>
  </si>
  <si>
    <t>zahrnuje veškeré náklady spojené s objednatelem požadovaným dozorem</t>
  </si>
  <si>
    <t>029611</t>
  </si>
  <si>
    <t>a</t>
  </si>
  <si>
    <t>Technický dozor investora (TDI)</t>
  </si>
  <si>
    <t>800=800,000 [A] 
Celkem: A=800,000 [B]</t>
  </si>
  <si>
    <t>b</t>
  </si>
  <si>
    <t>Autorský dozor</t>
  </si>
  <si>
    <t>100=100,000 [A] 
Celkem: A=100,000 [B]</t>
  </si>
  <si>
    <t>c</t>
  </si>
  <si>
    <t>Koordinátor BOZP</t>
  </si>
  <si>
    <t>200=200,000 [A] 
Celkem: A=200,000 [B]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</si>
  <si>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</si>
  <si>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</si>
  <si>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</si>
  <si>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103 SILNICE II/366 PRŮTAH OBCÍ KŘENOV - SJEZDY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</si>
  <si>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</si>
  <si>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</si>
  <si>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</si>
  <si>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</si>
  <si>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</si>
  <si>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</si>
  <si>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</si>
  <si>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</si>
  <si>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</si>
  <si>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</si>
  <si>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</si>
  <si>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</si>
  <si>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</si>
  <si>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</si>
  <si>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355=355,000 [J]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</si>
  <si>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</si>
  <si>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</si>
  <si>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</si>
  <si>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</si>
  <si>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Viz.výkres C.3.1-8, D.1.3.1,2 
KCE "Z2"  - OBNOVENÍ ZPEVNĚNÝCH SJEZDŮ   
ACO 11+ (50 mm)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</si>
  <si>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</si>
  <si>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</si>
  <si>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</si>
  <si>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</si>
  <si>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</si>
  <si>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</si>
  <si>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</si>
  <si>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</si>
  <si>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</si>
  <si>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</si>
  <si>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</si>
  <si>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</si>
  <si>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</si>
  <si>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</si>
  <si>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</si>
  <si>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</si>
  <si>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</si>
  <si>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</si>
  <si>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</si>
  <si>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</si>
  <si>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</si>
  <si>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</si>
  <si>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</si>
  <si>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</si>
  <si>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</si>
  <si>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</si>
  <si>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</si>
  <si>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</si>
  <si>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</si>
  <si>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</si>
  <si>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</si>
  <si>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</si>
  <si>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</si>
  <si>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</si>
  <si>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</si>
  <si>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</si>
  <si>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</si>
  <si>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</si>
  <si>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</si>
  <si>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</si>
  <si>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</si>
  <si>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</si>
  <si>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</si>
  <si>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</si>
  <si>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</si>
  <si>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</si>
  <si>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</si>
  <si>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</si>
  <si>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</si>
  <si>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</si>
  <si>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</si>
  <si>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</si>
  <si>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</si>
  <si>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</si>
  <si>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</si>
  <si>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</si>
  <si>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</si>
  <si>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</si>
  <si>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</si>
  <si>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</si>
  <si>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</si>
  <si>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</si>
  <si>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</si>
  <si>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572213</t>
  </si>
  <si>
    <t>SPOJOVACÍ POSTŘIK Z EMULZE DO 0,5KG/M2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</si>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</sst>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216</v>
      </c>
      <c s="21" t="s">
        <v>215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229</v>
      </c>
      <c s="21" t="s">
        <v>228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356</v>
      </c>
      <c s="21" t="s">
        <v>355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448</v>
      </c>
      <c s="21" t="s">
        <v>447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463</v>
      </c>
      <c s="21" t="s">
        <v>460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464</v>
      </c>
      <c s="21" t="s">
        <v>462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518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544</v>
      </c>
      <c s="21" t="s">
        <v>543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549</v>
      </c>
      <c s="21" t="s">
        <v>548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585</v>
      </c>
      <c s="19" t="s">
        <v>586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588</v>
      </c>
      <c s="21" t="s">
        <v>587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597</v>
      </c>
      <c s="21" t="s">
        <v>596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547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547</v>
      </c>
      <c s="6"/>
      <c s="18" t="s">
        <v>548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160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550</v>
      </c>
    </row>
    <row r="13" spans="1:5" ht="25.5">
      <c r="A13" s="38" t="s">
        <v>67</v>
      </c>
      <c r="E13" s="39" t="s">
        <v>551</v>
      </c>
    </row>
    <row r="14" spans="1:5" ht="12.75">
      <c r="A14" t="s">
        <v>69</v>
      </c>
      <c r="E14" s="37" t="s">
        <v>472</v>
      </c>
    </row>
    <row r="15" spans="1:18" ht="12.75" customHeight="1">
      <c r="A15" s="6" t="s">
        <v>58</v>
      </c>
      <c s="6"/>
      <c s="41" t="s">
        <v>50</v>
      </c>
      <c s="6"/>
      <c s="29" t="s">
        <v>172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12.75">
      <c r="A16" s="26" t="s">
        <v>60</v>
      </c>
      <c s="31" t="s">
        <v>32</v>
      </c>
      <c s="31" t="s">
        <v>552</v>
      </c>
      <c s="26" t="s">
        <v>62</v>
      </c>
      <c s="32" t="s">
        <v>553</v>
      </c>
      <c s="33" t="s">
        <v>163</v>
      </c>
      <c s="34">
        <v>13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14.75">
      <c r="A18" s="38" t="s">
        <v>67</v>
      </c>
      <c r="E18" s="39" t="s">
        <v>554</v>
      </c>
    </row>
    <row r="19" spans="1:5" ht="38.25">
      <c r="A19" t="s">
        <v>69</v>
      </c>
      <c r="E19" s="37" t="s">
        <v>555</v>
      </c>
    </row>
    <row r="20" spans="1:16" ht="25.5">
      <c r="A20" s="26" t="s">
        <v>60</v>
      </c>
      <c s="31" t="s">
        <v>39</v>
      </c>
      <c s="31" t="s">
        <v>179</v>
      </c>
      <c s="26" t="s">
        <v>62</v>
      </c>
      <c s="32" t="s">
        <v>180</v>
      </c>
      <c s="33" t="s">
        <v>163</v>
      </c>
      <c s="34">
        <v>160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67</v>
      </c>
      <c r="E22" s="39" t="s">
        <v>556</v>
      </c>
    </row>
    <row r="23" spans="1:5" ht="25.5">
      <c r="A23" t="s">
        <v>69</v>
      </c>
      <c r="E23" s="37" t="s">
        <v>182</v>
      </c>
    </row>
    <row r="24" spans="1:16" ht="12.75">
      <c r="A24" s="26" t="s">
        <v>60</v>
      </c>
      <c s="31" t="s">
        <v>33</v>
      </c>
      <c s="31" t="s">
        <v>557</v>
      </c>
      <c s="26" t="s">
        <v>62</v>
      </c>
      <c s="32" t="s">
        <v>558</v>
      </c>
      <c s="33" t="s">
        <v>163</v>
      </c>
      <c s="34">
        <v>160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306">
      <c r="A26" s="38" t="s">
        <v>67</v>
      </c>
      <c r="E26" s="39" t="s">
        <v>556</v>
      </c>
    </row>
    <row r="27" spans="1:5" ht="25.5">
      <c r="A27" t="s">
        <v>69</v>
      </c>
      <c r="E27" s="37" t="s">
        <v>559</v>
      </c>
    </row>
    <row r="28" spans="1:16" ht="12.75">
      <c r="A28" s="26" t="s">
        <v>60</v>
      </c>
      <c s="31" t="s">
        <v>54</v>
      </c>
      <c s="31" t="s">
        <v>560</v>
      </c>
      <c s="26" t="s">
        <v>62</v>
      </c>
      <c s="32" t="s">
        <v>561</v>
      </c>
      <c s="33" t="s">
        <v>562</v>
      </c>
      <c s="34">
        <v>23850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67</v>
      </c>
      <c r="E30" s="39" t="s">
        <v>563</v>
      </c>
    </row>
    <row r="31" spans="1:5" ht="25.5">
      <c r="A31" t="s">
        <v>69</v>
      </c>
      <c r="E31" s="37" t="s">
        <v>564</v>
      </c>
    </row>
    <row r="32" spans="1:16" ht="12.75">
      <c r="A32" s="26" t="s">
        <v>60</v>
      </c>
      <c s="31" t="s">
        <v>45</v>
      </c>
      <c s="31" t="s">
        <v>565</v>
      </c>
      <c s="26" t="s">
        <v>62</v>
      </c>
      <c s="32" t="s">
        <v>566</v>
      </c>
      <c s="33" t="s">
        <v>163</v>
      </c>
      <c s="34">
        <v>10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67</v>
      </c>
      <c r="E34" s="39" t="s">
        <v>567</v>
      </c>
    </row>
    <row r="35" spans="1:5" ht="63.75">
      <c r="A35" t="s">
        <v>69</v>
      </c>
      <c r="E35" s="37" t="s">
        <v>568</v>
      </c>
    </row>
    <row r="36" spans="1:16" ht="12.75">
      <c r="A36" s="26" t="s">
        <v>60</v>
      </c>
      <c s="31" t="s">
        <v>50</v>
      </c>
      <c s="31" t="s">
        <v>569</v>
      </c>
      <c s="26" t="s">
        <v>62</v>
      </c>
      <c s="32" t="s">
        <v>570</v>
      </c>
      <c s="33" t="s">
        <v>163</v>
      </c>
      <c s="34">
        <v>10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67</v>
      </c>
      <c r="E38" s="39" t="s">
        <v>567</v>
      </c>
    </row>
    <row r="39" spans="1:5" ht="25.5">
      <c r="A39" t="s">
        <v>69</v>
      </c>
      <c r="E39" s="37" t="s">
        <v>571</v>
      </c>
    </row>
    <row r="40" spans="1:16" ht="12.75">
      <c r="A40" s="26" t="s">
        <v>60</v>
      </c>
      <c s="31" t="s">
        <v>52</v>
      </c>
      <c s="31" t="s">
        <v>572</v>
      </c>
      <c s="26" t="s">
        <v>62</v>
      </c>
      <c s="32" t="s">
        <v>573</v>
      </c>
      <c s="33" t="s">
        <v>562</v>
      </c>
      <c s="34">
        <v>1500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67</v>
      </c>
      <c r="E42" s="39" t="s">
        <v>574</v>
      </c>
    </row>
    <row r="43" spans="1:5" ht="25.5">
      <c r="A43" t="s">
        <v>69</v>
      </c>
      <c r="E43" s="37" t="s">
        <v>575</v>
      </c>
    </row>
    <row r="44" spans="1:16" ht="12.75">
      <c r="A44" s="26" t="s">
        <v>60</v>
      </c>
      <c s="31" t="s">
        <v>144</v>
      </c>
      <c s="31" t="s">
        <v>576</v>
      </c>
      <c s="26" t="s">
        <v>62</v>
      </c>
      <c s="32" t="s">
        <v>577</v>
      </c>
      <c s="33" t="s">
        <v>163</v>
      </c>
      <c s="34">
        <v>2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578</v>
      </c>
    </row>
    <row r="47" spans="1:5" ht="25.5">
      <c r="A47" t="s">
        <v>69</v>
      </c>
      <c r="E47" s="37" t="s">
        <v>571</v>
      </c>
    </row>
    <row r="48" spans="1:16" ht="12.75">
      <c r="A48" s="26" t="s">
        <v>60</v>
      </c>
      <c s="31" t="s">
        <v>47</v>
      </c>
      <c s="31" t="s">
        <v>579</v>
      </c>
      <c s="26" t="s">
        <v>62</v>
      </c>
      <c s="32" t="s">
        <v>580</v>
      </c>
      <c s="33" t="s">
        <v>163</v>
      </c>
      <c s="34">
        <v>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578</v>
      </c>
    </row>
    <row r="51" spans="1:5" ht="51">
      <c r="A51" t="s">
        <v>69</v>
      </c>
      <c r="E51" s="37" t="s">
        <v>581</v>
      </c>
    </row>
    <row r="52" spans="1:16" ht="12.75">
      <c r="A52" s="26" t="s">
        <v>60</v>
      </c>
      <c s="31" t="s">
        <v>147</v>
      </c>
      <c s="31" t="s">
        <v>582</v>
      </c>
      <c s="26" t="s">
        <v>62</v>
      </c>
      <c s="32" t="s">
        <v>583</v>
      </c>
      <c s="33" t="s">
        <v>562</v>
      </c>
      <c s="34">
        <v>300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67</v>
      </c>
      <c r="E54" s="39" t="s">
        <v>584</v>
      </c>
    </row>
    <row r="55" spans="1:5" ht="25.5">
      <c r="A55" t="s">
        <v>69</v>
      </c>
      <c r="E55" s="37" t="s">
        <v>575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585</v>
      </c>
      <c s="1"/>
      <c s="14" t="s">
        <v>586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461</v>
      </c>
      <c s="6"/>
      <c s="18" t="s">
        <v>587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589</v>
      </c>
      <c s="26" t="s">
        <v>62</v>
      </c>
      <c s="32" t="s">
        <v>590</v>
      </c>
      <c s="33" t="s">
        <v>467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67</v>
      </c>
      <c r="E12" s="39" t="s">
        <v>480</v>
      </c>
    </row>
    <row r="13" spans="1:5" ht="12.75">
      <c r="A13" t="s">
        <v>69</v>
      </c>
      <c r="E13" s="37" t="s">
        <v>591</v>
      </c>
    </row>
    <row r="14" spans="1:16" ht="12.75">
      <c r="A14" s="26" t="s">
        <v>60</v>
      </c>
      <c s="31" t="s">
        <v>33</v>
      </c>
      <c s="31" t="s">
        <v>592</v>
      </c>
      <c s="26" t="s">
        <v>62</v>
      </c>
      <c s="32" t="s">
        <v>593</v>
      </c>
      <c s="33" t="s">
        <v>467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67</v>
      </c>
      <c r="E16" s="39" t="s">
        <v>468</v>
      </c>
    </row>
    <row r="17" spans="1:5" ht="25.5">
      <c r="A17" t="s">
        <v>69</v>
      </c>
      <c r="E17" s="37" t="s">
        <v>594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595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585</v>
      </c>
      <c s="1"/>
      <c s="14" t="s">
        <v>586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595</v>
      </c>
      <c s="6"/>
      <c s="18" t="s">
        <v>596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77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598</v>
      </c>
      <c s="26" t="s">
        <v>506</v>
      </c>
      <c s="32" t="s">
        <v>599</v>
      </c>
      <c s="33" t="s">
        <v>115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600</v>
      </c>
    </row>
    <row r="12" spans="1:5" ht="12.75">
      <c r="A12" s="38" t="s">
        <v>67</v>
      </c>
      <c r="E12" s="39" t="s">
        <v>601</v>
      </c>
    </row>
    <row r="13" spans="1:5" ht="63.75">
      <c r="A13" t="s">
        <v>69</v>
      </c>
      <c r="E13" s="37" t="s">
        <v>82</v>
      </c>
    </row>
    <row r="14" spans="1:18" ht="12.75" customHeight="1">
      <c r="A14" s="6" t="s">
        <v>58</v>
      </c>
      <c s="6"/>
      <c s="41" t="s">
        <v>45</v>
      </c>
      <c s="6"/>
      <c s="29" t="s">
        <v>130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602</v>
      </c>
      <c s="26" t="s">
        <v>62</v>
      </c>
      <c s="32" t="s">
        <v>603</v>
      </c>
      <c s="33" t="s">
        <v>115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604</v>
      </c>
    </row>
    <row r="17" spans="1:5" ht="12.75">
      <c r="A17" s="38" t="s">
        <v>67</v>
      </c>
      <c r="E17" s="39" t="s">
        <v>601</v>
      </c>
    </row>
    <row r="18" spans="1:5" ht="51">
      <c r="A18" t="s">
        <v>69</v>
      </c>
      <c r="E18" s="37" t="s">
        <v>534</v>
      </c>
    </row>
    <row r="19" spans="1:16" ht="12.75">
      <c r="A19" s="26" t="s">
        <v>60</v>
      </c>
      <c s="31" t="s">
        <v>33</v>
      </c>
      <c s="31" t="s">
        <v>140</v>
      </c>
      <c s="26" t="s">
        <v>62</v>
      </c>
      <c s="32" t="s">
        <v>141</v>
      </c>
      <c s="33" t="s">
        <v>115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604</v>
      </c>
    </row>
    <row r="21" spans="1:5" ht="12.75">
      <c r="A21" s="38" t="s">
        <v>67</v>
      </c>
      <c r="E21" s="39" t="s">
        <v>601</v>
      </c>
    </row>
    <row r="22" spans="1:5" ht="140.25">
      <c r="A22" t="s">
        <v>69</v>
      </c>
      <c r="E22" s="37" t="s">
        <v>143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0+O11+O24+O61+O70+O91+O108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0+I11+I24+I61+I70+I91+I108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3211.2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12.75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71</v>
      </c>
      <c s="31" t="s">
        <v>61</v>
      </c>
      <c s="26" t="s">
        <v>39</v>
      </c>
      <c s="32" t="s">
        <v>63</v>
      </c>
      <c s="33" t="s">
        <v>64</v>
      </c>
      <c s="34">
        <v>171.925</v>
      </c>
      <c s="35">
        <v>0</v>
      </c>
      <c s="35">
        <f>ROUND(ROUND(H16,2)*ROUND(G16,3),2)</f>
      </c>
      <c s="33" t="s">
        <v>65</v>
      </c>
      <c r="O16">
        <f>(I16*0)/100</f>
      </c>
      <c t="s">
        <v>37</v>
      </c>
    </row>
    <row r="17" spans="1:5" ht="12.75">
      <c r="A17" s="36" t="s">
        <v>66</v>
      </c>
      <c r="E17" s="37" t="s">
        <v>72</v>
      </c>
    </row>
    <row r="18" spans="1:5" ht="12.75">
      <c r="A18" s="38" t="s">
        <v>67</v>
      </c>
      <c r="E18" s="39" t="s">
        <v>73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39</v>
      </c>
      <c s="31" t="s">
        <v>74</v>
      </c>
      <c s="26" t="s">
        <v>62</v>
      </c>
      <c s="32" t="s">
        <v>75</v>
      </c>
      <c s="33" t="s">
        <v>64</v>
      </c>
      <c s="34">
        <v>1284.48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76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77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25.5">
      <c r="A25" s="26" t="s">
        <v>60</v>
      </c>
      <c s="31" t="s">
        <v>43</v>
      </c>
      <c s="31" t="s">
        <v>78</v>
      </c>
      <c s="26" t="s">
        <v>62</v>
      </c>
      <c s="32" t="s">
        <v>79</v>
      </c>
      <c s="33" t="s">
        <v>80</v>
      </c>
      <c s="34">
        <v>535.2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81</v>
      </c>
    </row>
    <row r="28" spans="1:5" ht="63.75">
      <c r="A28" t="s">
        <v>69</v>
      </c>
      <c r="E28" s="37" t="s">
        <v>82</v>
      </c>
    </row>
    <row r="29" spans="1:16" ht="25.5">
      <c r="A29" s="26" t="s">
        <v>60</v>
      </c>
      <c s="31" t="s">
        <v>83</v>
      </c>
      <c s="31" t="s">
        <v>84</v>
      </c>
      <c s="26" t="s">
        <v>62</v>
      </c>
      <c s="32" t="s">
        <v>85</v>
      </c>
      <c s="33" t="s">
        <v>86</v>
      </c>
      <c s="34">
        <v>70646.4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87</v>
      </c>
    </row>
    <row r="32" spans="1:5" ht="25.5">
      <c r="A32" t="s">
        <v>69</v>
      </c>
      <c r="E32" s="37" t="s">
        <v>88</v>
      </c>
    </row>
    <row r="33" spans="1:16" ht="25.5">
      <c r="A33" s="26" t="s">
        <v>60</v>
      </c>
      <c s="31" t="s">
        <v>32</v>
      </c>
      <c s="31" t="s">
        <v>89</v>
      </c>
      <c s="26" t="s">
        <v>62</v>
      </c>
      <c s="32" t="s">
        <v>90</v>
      </c>
      <c s="33" t="s">
        <v>80</v>
      </c>
      <c s="34">
        <v>1605.6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67</v>
      </c>
      <c r="E35" s="39" t="s">
        <v>91</v>
      </c>
    </row>
    <row r="36" spans="1:5" ht="63.75">
      <c r="A36" t="s">
        <v>69</v>
      </c>
      <c r="E36" s="37" t="s">
        <v>82</v>
      </c>
    </row>
    <row r="37" spans="1:16" ht="12.75">
      <c r="A37" s="26" t="s">
        <v>60</v>
      </c>
      <c s="31" t="s">
        <v>33</v>
      </c>
      <c s="31" t="s">
        <v>92</v>
      </c>
      <c s="26" t="s">
        <v>62</v>
      </c>
      <c s="32" t="s">
        <v>93</v>
      </c>
      <c s="33" t="s">
        <v>80</v>
      </c>
      <c s="34">
        <v>535.2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67</v>
      </c>
      <c r="E39" s="39" t="s">
        <v>81</v>
      </c>
    </row>
    <row r="40" spans="1:5" ht="63.75">
      <c r="A40" t="s">
        <v>69</v>
      </c>
      <c r="E40" s="37" t="s">
        <v>82</v>
      </c>
    </row>
    <row r="41" spans="1:16" ht="12.75">
      <c r="A41" s="26" t="s">
        <v>60</v>
      </c>
      <c s="31" t="s">
        <v>94</v>
      </c>
      <c s="31" t="s">
        <v>95</v>
      </c>
      <c s="26" t="s">
        <v>62</v>
      </c>
      <c s="32" t="s">
        <v>96</v>
      </c>
      <c s="33" t="s">
        <v>80</v>
      </c>
      <c s="34">
        <v>535.2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67</v>
      </c>
      <c r="E43" s="39" t="s">
        <v>97</v>
      </c>
    </row>
    <row r="44" spans="1:5" ht="369.75">
      <c r="A44" t="s">
        <v>69</v>
      </c>
      <c r="E44" s="37" t="s">
        <v>98</v>
      </c>
    </row>
    <row r="45" spans="1:16" ht="12.75">
      <c r="A45" s="26" t="s">
        <v>60</v>
      </c>
      <c s="31" t="s">
        <v>99</v>
      </c>
      <c s="31" t="s">
        <v>100</v>
      </c>
      <c s="26" t="s">
        <v>62</v>
      </c>
      <c s="32" t="s">
        <v>101</v>
      </c>
      <c s="33" t="s">
        <v>80</v>
      </c>
      <c s="34">
        <v>37.304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67</v>
      </c>
      <c r="E47" s="39" t="s">
        <v>102</v>
      </c>
    </row>
    <row r="48" spans="1:5" ht="318.75">
      <c r="A48" t="s">
        <v>69</v>
      </c>
      <c r="E48" s="37" t="s">
        <v>103</v>
      </c>
    </row>
    <row r="49" spans="1:16" ht="12.75">
      <c r="A49" s="26" t="s">
        <v>60</v>
      </c>
      <c s="31" t="s">
        <v>54</v>
      </c>
      <c s="31" t="s">
        <v>104</v>
      </c>
      <c s="26" t="s">
        <v>62</v>
      </c>
      <c s="32" t="s">
        <v>105</v>
      </c>
      <c s="33" t="s">
        <v>80</v>
      </c>
      <c s="34">
        <v>320.57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204">
      <c r="A51" s="38" t="s">
        <v>67</v>
      </c>
      <c r="E51" s="39" t="s">
        <v>106</v>
      </c>
    </row>
    <row r="52" spans="1:5" ht="318.75">
      <c r="A52" t="s">
        <v>69</v>
      </c>
      <c r="E52" s="37" t="s">
        <v>103</v>
      </c>
    </row>
    <row r="53" spans="1:16" ht="12.75">
      <c r="A53" s="26" t="s">
        <v>60</v>
      </c>
      <c s="31" t="s">
        <v>107</v>
      </c>
      <c s="31" t="s">
        <v>108</v>
      </c>
      <c s="26" t="s">
        <v>62</v>
      </c>
      <c s="32" t="s">
        <v>109</v>
      </c>
      <c s="33" t="s">
        <v>80</v>
      </c>
      <c s="34">
        <v>55.74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67</v>
      </c>
      <c r="E55" s="39" t="s">
        <v>110</v>
      </c>
    </row>
    <row r="56" spans="1:5" ht="293.25">
      <c r="A56" t="s">
        <v>69</v>
      </c>
      <c r="E56" s="37" t="s">
        <v>111</v>
      </c>
    </row>
    <row r="57" spans="1:16" ht="12.75">
      <c r="A57" s="26" t="s">
        <v>60</v>
      </c>
      <c s="31" t="s">
        <v>112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76.5">
      <c r="A59" s="38" t="s">
        <v>67</v>
      </c>
      <c r="E59" s="39" t="s">
        <v>116</v>
      </c>
    </row>
    <row r="60" spans="1:5" ht="25.5">
      <c r="A60" t="s">
        <v>69</v>
      </c>
      <c r="E60" s="37" t="s">
        <v>117</v>
      </c>
    </row>
    <row r="61" spans="1:18" ht="12.75" customHeight="1">
      <c r="A61" s="6" t="s">
        <v>58</v>
      </c>
      <c s="6"/>
      <c s="41" t="s">
        <v>33</v>
      </c>
      <c s="6"/>
      <c s="29" t="s">
        <v>118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1784</v>
      </c>
      <c s="35">
        <v>0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67</v>
      </c>
      <c r="E64" s="39" t="s">
        <v>123</v>
      </c>
    </row>
    <row r="65" spans="1:5" ht="165.75">
      <c r="A65" t="s">
        <v>69</v>
      </c>
      <c r="E65" s="37" t="s">
        <v>124</v>
      </c>
    </row>
    <row r="66" spans="1:16" ht="12.75">
      <c r="A66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115</v>
      </c>
      <c s="34">
        <v>4281.6</v>
      </c>
      <c s="35">
        <v>0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67</v>
      </c>
      <c r="E68" s="39" t="s">
        <v>128</v>
      </c>
    </row>
    <row r="69" spans="1:5" ht="51">
      <c r="A69" t="s">
        <v>69</v>
      </c>
      <c r="E69" s="37" t="s">
        <v>129</v>
      </c>
    </row>
    <row r="70" spans="1:18" ht="12.75" customHeight="1">
      <c r="A70" s="6" t="s">
        <v>58</v>
      </c>
      <c s="6"/>
      <c s="41" t="s">
        <v>45</v>
      </c>
      <c s="6"/>
      <c s="29" t="s">
        <v>130</v>
      </c>
      <c s="6"/>
      <c s="6"/>
      <c s="6"/>
      <c s="42">
        <f>0+Q70</f>
      </c>
      <c s="6"/>
      <c r="O70">
        <f>0+R70</f>
      </c>
      <c r="Q70">
        <f>0+I71+I75+I79+I83+I87</f>
      </c>
      <c>
        <f>0+O71+O75+O79+O83+O87</f>
      </c>
    </row>
    <row r="71" spans="1:16" ht="12.75">
      <c r="A71" s="26" t="s">
        <v>60</v>
      </c>
      <c s="31" t="s">
        <v>50</v>
      </c>
      <c s="31" t="s">
        <v>131</v>
      </c>
      <c s="26" t="s">
        <v>62</v>
      </c>
      <c s="32" t="s">
        <v>132</v>
      </c>
      <c s="33" t="s">
        <v>115</v>
      </c>
      <c s="34">
        <v>5976.4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67</v>
      </c>
      <c r="E73" s="39" t="s">
        <v>133</v>
      </c>
    </row>
    <row r="74" spans="1:5" ht="127.5">
      <c r="A74" t="s">
        <v>69</v>
      </c>
      <c r="E74" s="37" t="s">
        <v>134</v>
      </c>
    </row>
    <row r="75" spans="1:16" ht="12.75">
      <c r="A75" s="26" t="s">
        <v>60</v>
      </c>
      <c s="31" t="s">
        <v>135</v>
      </c>
      <c s="31" t="s">
        <v>136</v>
      </c>
      <c s="26" t="s">
        <v>62</v>
      </c>
      <c s="32" t="s">
        <v>137</v>
      </c>
      <c s="33" t="s">
        <v>115</v>
      </c>
      <c s="34">
        <v>5798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67</v>
      </c>
      <c r="E77" s="39" t="s">
        <v>138</v>
      </c>
    </row>
    <row r="78" spans="1:5" ht="51">
      <c r="A78" t="s">
        <v>69</v>
      </c>
      <c r="E78" s="37" t="s">
        <v>139</v>
      </c>
    </row>
    <row r="79" spans="1:16" ht="12.75">
      <c r="A79" s="26" t="s">
        <v>60</v>
      </c>
      <c s="31" t="s">
        <v>47</v>
      </c>
      <c s="31" t="s">
        <v>140</v>
      </c>
      <c s="26" t="s">
        <v>62</v>
      </c>
      <c s="32" t="s">
        <v>141</v>
      </c>
      <c s="33" t="s">
        <v>115</v>
      </c>
      <c s="34">
        <v>5352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51">
      <c r="A81" s="38" t="s">
        <v>67</v>
      </c>
      <c r="E81" s="39" t="s">
        <v>142</v>
      </c>
    </row>
    <row r="82" spans="1:5" ht="140.25">
      <c r="A82" t="s">
        <v>69</v>
      </c>
      <c r="E82" s="37" t="s">
        <v>143</v>
      </c>
    </row>
    <row r="83" spans="1:16" ht="12.75">
      <c r="A83" s="26" t="s">
        <v>60</v>
      </c>
      <c s="31" t="s">
        <v>144</v>
      </c>
      <c s="31" t="s">
        <v>145</v>
      </c>
      <c s="26" t="s">
        <v>62</v>
      </c>
      <c s="32" t="s">
        <v>146</v>
      </c>
      <c s="33" t="s">
        <v>115</v>
      </c>
      <c s="34">
        <v>5352</v>
      </c>
      <c s="35">
        <v>0</v>
      </c>
      <c s="35">
        <f>ROUND(ROUND(H83,2)*ROUND(G83,3),2)</f>
      </c>
      <c s="33" t="s">
        <v>65</v>
      </c>
      <c r="O83">
        <f>(I83*21)/100</f>
      </c>
      <c t="s">
        <v>33</v>
      </c>
    </row>
    <row r="84" spans="1:5" ht="12.75">
      <c r="A84" s="36" t="s">
        <v>66</v>
      </c>
      <c r="E84" s="37" t="s">
        <v>62</v>
      </c>
    </row>
    <row r="85" spans="1:5" ht="51">
      <c r="A85" s="38" t="s">
        <v>67</v>
      </c>
      <c r="E85" s="39" t="s">
        <v>142</v>
      </c>
    </row>
    <row r="86" spans="1:5" ht="140.25">
      <c r="A86" t="s">
        <v>69</v>
      </c>
      <c r="E86" s="37" t="s">
        <v>143</v>
      </c>
    </row>
    <row r="87" spans="1:16" ht="12.75">
      <c r="A87" s="26" t="s">
        <v>60</v>
      </c>
      <c s="31" t="s">
        <v>147</v>
      </c>
      <c s="31" t="s">
        <v>148</v>
      </c>
      <c s="26" t="s">
        <v>62</v>
      </c>
      <c s="32" t="s">
        <v>149</v>
      </c>
      <c s="33" t="s">
        <v>115</v>
      </c>
      <c s="34">
        <v>5352</v>
      </c>
      <c s="35">
        <v>0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67</v>
      </c>
      <c r="E89" s="39" t="s">
        <v>142</v>
      </c>
    </row>
    <row r="90" spans="1:5" ht="140.25">
      <c r="A90" t="s">
        <v>69</v>
      </c>
      <c r="E90" s="37" t="s">
        <v>143</v>
      </c>
    </row>
    <row r="91" spans="1:18" ht="12.75" customHeight="1">
      <c r="A91" s="6" t="s">
        <v>58</v>
      </c>
      <c s="6"/>
      <c s="41" t="s">
        <v>147</v>
      </c>
      <c s="6"/>
      <c s="29" t="s">
        <v>150</v>
      </c>
      <c s="6"/>
      <c s="6"/>
      <c s="6"/>
      <c s="42">
        <f>0+Q91</f>
      </c>
      <c s="6"/>
      <c r="O91">
        <f>0+R91</f>
      </c>
      <c r="Q91">
        <f>0+I92+I96+I100+I104</f>
      </c>
      <c>
        <f>0+O92+O96+O100+O104</f>
      </c>
    </row>
    <row r="92" spans="1:16" ht="12.75">
      <c r="A92" s="26" t="s">
        <v>60</v>
      </c>
      <c s="31" t="s">
        <v>151</v>
      </c>
      <c s="31" t="s">
        <v>152</v>
      </c>
      <c s="26" t="s">
        <v>62</v>
      </c>
      <c s="32" t="s">
        <v>153</v>
      </c>
      <c s="33" t="s">
        <v>122</v>
      </c>
      <c s="34">
        <v>47.11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14.75">
      <c r="A94" s="38" t="s">
        <v>67</v>
      </c>
      <c r="E94" s="39" t="s">
        <v>154</v>
      </c>
    </row>
    <row r="95" spans="1:5" ht="255">
      <c r="A95" t="s">
        <v>69</v>
      </c>
      <c r="E95" s="37" t="s">
        <v>155</v>
      </c>
    </row>
    <row r="96" spans="1:16" ht="12.75">
      <c r="A96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122</v>
      </c>
      <c s="34">
        <v>13.8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14.75">
      <c r="A98" s="38" t="s">
        <v>67</v>
      </c>
      <c r="E98" s="39" t="s">
        <v>159</v>
      </c>
    </row>
    <row r="99" spans="1:5" ht="255">
      <c r="A99" t="s">
        <v>69</v>
      </c>
      <c r="E99" s="37" t="s">
        <v>155</v>
      </c>
    </row>
    <row r="100" spans="1:16" ht="12.75">
      <c r="A100" s="26" t="s">
        <v>60</v>
      </c>
      <c s="31" t="s">
        <v>160</v>
      </c>
      <c s="31" t="s">
        <v>161</v>
      </c>
      <c s="26" t="s">
        <v>62</v>
      </c>
      <c s="32" t="s">
        <v>162</v>
      </c>
      <c s="33" t="s">
        <v>163</v>
      </c>
      <c s="34">
        <v>22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38.25">
      <c r="A102" s="38" t="s">
        <v>67</v>
      </c>
      <c r="E102" s="39" t="s">
        <v>164</v>
      </c>
    </row>
    <row r="103" spans="1:5" ht="76.5">
      <c r="A103" t="s">
        <v>69</v>
      </c>
      <c r="E103" s="37" t="s">
        <v>165</v>
      </c>
    </row>
    <row r="104" spans="1:16" ht="12.75">
      <c r="A104" s="26" t="s">
        <v>60</v>
      </c>
      <c s="31" t="s">
        <v>166</v>
      </c>
      <c s="31" t="s">
        <v>167</v>
      </c>
      <c s="26" t="s">
        <v>62</v>
      </c>
      <c s="32" t="s">
        <v>168</v>
      </c>
      <c s="33" t="s">
        <v>163</v>
      </c>
      <c s="34">
        <v>2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169</v>
      </c>
    </row>
    <row r="106" spans="1:5" ht="38.25">
      <c r="A106" s="38" t="s">
        <v>67</v>
      </c>
      <c r="E106" s="39" t="s">
        <v>170</v>
      </c>
    </row>
    <row r="107" spans="1:5" ht="242.25">
      <c r="A107" t="s">
        <v>69</v>
      </c>
      <c r="E107" s="37" t="s">
        <v>171</v>
      </c>
    </row>
    <row r="108" spans="1:18" ht="12.75" customHeight="1">
      <c r="A108" s="6" t="s">
        <v>58</v>
      </c>
      <c s="6"/>
      <c s="41" t="s">
        <v>50</v>
      </c>
      <c s="6"/>
      <c s="29" t="s">
        <v>172</v>
      </c>
      <c s="6"/>
      <c s="6"/>
      <c s="6"/>
      <c s="42">
        <f>0+Q108</f>
      </c>
      <c s="6"/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6" t="s">
        <v>60</v>
      </c>
      <c s="31" t="s">
        <v>173</v>
      </c>
      <c s="31" t="s">
        <v>174</v>
      </c>
      <c s="26" t="s">
        <v>62</v>
      </c>
      <c s="32" t="s">
        <v>175</v>
      </c>
      <c s="33" t="s">
        <v>122</v>
      </c>
      <c s="34">
        <v>12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38.25">
      <c r="A111" s="38" t="s">
        <v>67</v>
      </c>
      <c r="E111" s="39" t="s">
        <v>176</v>
      </c>
    </row>
    <row r="112" spans="1:5" ht="63.75">
      <c r="A112" t="s">
        <v>69</v>
      </c>
      <c r="E112" s="37" t="s">
        <v>177</v>
      </c>
    </row>
    <row r="113" spans="1:16" ht="25.5">
      <c r="A113" s="26" t="s">
        <v>60</v>
      </c>
      <c s="31" t="s">
        <v>178</v>
      </c>
      <c s="31" t="s">
        <v>179</v>
      </c>
      <c s="26" t="s">
        <v>62</v>
      </c>
      <c s="32" t="s">
        <v>180</v>
      </c>
      <c s="33" t="s">
        <v>163</v>
      </c>
      <c s="34">
        <v>13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38.25">
      <c r="A115" s="38" t="s">
        <v>67</v>
      </c>
      <c r="E115" s="39" t="s">
        <v>181</v>
      </c>
    </row>
    <row r="116" spans="1:5" ht="25.5">
      <c r="A116" t="s">
        <v>69</v>
      </c>
      <c r="E116" s="37" t="s">
        <v>182</v>
      </c>
    </row>
    <row r="117" spans="1:16" ht="25.5">
      <c r="A117" s="26" t="s">
        <v>60</v>
      </c>
      <c s="31" t="s">
        <v>183</v>
      </c>
      <c s="31" t="s">
        <v>184</v>
      </c>
      <c s="26" t="s">
        <v>62</v>
      </c>
      <c s="32" t="s">
        <v>185</v>
      </c>
      <c s="33" t="s">
        <v>163</v>
      </c>
      <c s="34">
        <v>13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67</v>
      </c>
      <c r="E119" s="39" t="s">
        <v>181</v>
      </c>
    </row>
    <row r="120" spans="1:5" ht="25.5">
      <c r="A120" t="s">
        <v>69</v>
      </c>
      <c r="E120" s="37" t="s">
        <v>186</v>
      </c>
    </row>
    <row r="121" spans="1:16" ht="25.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115</v>
      </c>
      <c s="34">
        <v>223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67</v>
      </c>
      <c r="E123" s="39" t="s">
        <v>190</v>
      </c>
    </row>
    <row r="124" spans="1:5" ht="38.25">
      <c r="A124" t="s">
        <v>69</v>
      </c>
      <c r="E124" s="37" t="s">
        <v>191</v>
      </c>
    </row>
    <row r="125" spans="1:16" ht="25.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115</v>
      </c>
      <c s="34">
        <v>223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67</v>
      </c>
      <c r="E127" s="39" t="s">
        <v>190</v>
      </c>
    </row>
    <row r="128" spans="1:5" ht="38.25">
      <c r="A128" t="s">
        <v>69</v>
      </c>
      <c r="E128" s="37" t="s">
        <v>191</v>
      </c>
    </row>
    <row r="129" spans="1:16" ht="12.75">
      <c r="A129" s="26" t="s">
        <v>60</v>
      </c>
      <c s="31" t="s">
        <v>52</v>
      </c>
      <c s="31" t="s">
        <v>195</v>
      </c>
      <c s="26" t="s">
        <v>62</v>
      </c>
      <c s="32" t="s">
        <v>196</v>
      </c>
      <c s="33" t="s">
        <v>122</v>
      </c>
      <c s="34">
        <v>1784</v>
      </c>
      <c s="35">
        <v>0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51">
      <c r="A131" s="38" t="s">
        <v>67</v>
      </c>
      <c r="E131" s="39" t="s">
        <v>197</v>
      </c>
    </row>
    <row r="132" spans="1:5" ht="51">
      <c r="A132" t="s">
        <v>69</v>
      </c>
      <c r="E132" s="37" t="s">
        <v>198</v>
      </c>
    </row>
    <row r="133" spans="1:16" ht="12.75">
      <c r="A133" s="26" t="s">
        <v>60</v>
      </c>
      <c s="31" t="s">
        <v>199</v>
      </c>
      <c s="31" t="s">
        <v>200</v>
      </c>
      <c s="26" t="s">
        <v>62</v>
      </c>
      <c s="32" t="s">
        <v>201</v>
      </c>
      <c s="33" t="s">
        <v>80</v>
      </c>
      <c s="34">
        <v>74.75</v>
      </c>
      <c s="35">
        <v>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67</v>
      </c>
      <c r="E135" s="39" t="s">
        <v>202</v>
      </c>
    </row>
    <row r="136" spans="1:5" ht="102">
      <c r="A136" t="s">
        <v>69</v>
      </c>
      <c r="E136" s="37" t="s">
        <v>203</v>
      </c>
    </row>
    <row r="137" spans="1:16" ht="12.75">
      <c r="A137" s="26" t="s">
        <v>60</v>
      </c>
      <c s="31" t="s">
        <v>204</v>
      </c>
      <c s="31" t="s">
        <v>205</v>
      </c>
      <c s="26" t="s">
        <v>62</v>
      </c>
      <c s="32" t="s">
        <v>206</v>
      </c>
      <c s="33" t="s">
        <v>64</v>
      </c>
      <c s="34">
        <v>65</v>
      </c>
      <c s="35">
        <v>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38.25">
      <c r="A139" s="38" t="s">
        <v>67</v>
      </c>
      <c r="E139" s="39" t="s">
        <v>207</v>
      </c>
    </row>
    <row r="140" spans="1:5" ht="102">
      <c r="A140" t="s">
        <v>69</v>
      </c>
      <c r="E140" s="37" t="s">
        <v>208</v>
      </c>
    </row>
    <row r="141" spans="1:16" ht="12.75">
      <c r="A141" s="26" t="s">
        <v>60</v>
      </c>
      <c s="31" t="s">
        <v>209</v>
      </c>
      <c s="31" t="s">
        <v>210</v>
      </c>
      <c s="26" t="s">
        <v>62</v>
      </c>
      <c s="32" t="s">
        <v>211</v>
      </c>
      <c s="33" t="s">
        <v>163</v>
      </c>
      <c s="34">
        <v>5</v>
      </c>
      <c s="35">
        <v>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67</v>
      </c>
      <c r="E143" s="39" t="s">
        <v>212</v>
      </c>
    </row>
    <row r="144" spans="1:5" ht="89.25">
      <c r="A144" t="s">
        <v>69</v>
      </c>
      <c r="E144" s="37" t="s">
        <v>213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214</v>
      </c>
      <c s="6"/>
      <c s="18" t="s">
        <v>215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4638.4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67</v>
      </c>
      <c r="E14" s="39" t="s">
        <v>217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77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95</v>
      </c>
      <c s="26" t="s">
        <v>62</v>
      </c>
      <c s="32" t="s">
        <v>96</v>
      </c>
      <c s="33" t="s">
        <v>80</v>
      </c>
      <c s="34">
        <v>2319.2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67</v>
      </c>
      <c r="E19" s="39" t="s">
        <v>218</v>
      </c>
    </row>
    <row r="20" spans="1:5" ht="369.75">
      <c r="A20" t="s">
        <v>69</v>
      </c>
      <c r="E20" s="37" t="s">
        <v>98</v>
      </c>
    </row>
    <row r="21" spans="1:16" ht="12.75">
      <c r="A21" s="26" t="s">
        <v>60</v>
      </c>
      <c s="31" t="s">
        <v>32</v>
      </c>
      <c s="31" t="s">
        <v>219</v>
      </c>
      <c s="26" t="s">
        <v>62</v>
      </c>
      <c s="32" t="s">
        <v>220</v>
      </c>
      <c s="33" t="s">
        <v>80</v>
      </c>
      <c s="34">
        <v>2319.2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67</v>
      </c>
      <c r="E23" s="39" t="s">
        <v>218</v>
      </c>
    </row>
    <row r="24" spans="1:5" ht="280.5">
      <c r="A24" t="s">
        <v>69</v>
      </c>
      <c r="E24" s="37" t="s">
        <v>221</v>
      </c>
    </row>
    <row r="25" spans="1:16" ht="12.75">
      <c r="A25" s="26" t="s">
        <v>60</v>
      </c>
      <c s="31" t="s">
        <v>45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222</v>
      </c>
    </row>
    <row r="28" spans="1:5" ht="25.5">
      <c r="A28" t="s">
        <v>69</v>
      </c>
      <c r="E28" s="37" t="s">
        <v>117</v>
      </c>
    </row>
    <row r="29" spans="1:18" ht="12.75" customHeight="1">
      <c r="A29" s="6" t="s">
        <v>58</v>
      </c>
      <c s="6"/>
      <c s="41" t="s">
        <v>33</v>
      </c>
      <c s="6"/>
      <c s="29" t="s">
        <v>118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223</v>
      </c>
      <c s="26" t="s">
        <v>62</v>
      </c>
      <c s="32" t="s">
        <v>224</v>
      </c>
      <c s="33" t="s">
        <v>115</v>
      </c>
      <c s="34">
        <v>5798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67</v>
      </c>
      <c r="E32" s="39" t="s">
        <v>225</v>
      </c>
    </row>
    <row r="33" spans="1:5" ht="102">
      <c r="A33" t="s">
        <v>69</v>
      </c>
      <c r="E33" s="37" t="s">
        <v>226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227</v>
      </c>
      <c s="6"/>
      <c s="18" t="s">
        <v>228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230</v>
      </c>
      <c s="31" t="s">
        <v>61</v>
      </c>
      <c s="26" t="s">
        <v>39</v>
      </c>
      <c s="32" t="s">
        <v>63</v>
      </c>
      <c s="33" t="s">
        <v>64</v>
      </c>
      <c s="34">
        <v>912.7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231</v>
      </c>
    </row>
    <row r="13" spans="1:5" ht="153">
      <c r="A13" s="38" t="s">
        <v>67</v>
      </c>
      <c r="E13" s="39" t="s">
        <v>232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233</v>
      </c>
      <c s="31" t="s">
        <v>234</v>
      </c>
      <c s="26" t="s">
        <v>62</v>
      </c>
      <c s="32" t="s">
        <v>235</v>
      </c>
      <c s="33" t="s">
        <v>236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63.75">
      <c r="A18" s="38" t="s">
        <v>67</v>
      </c>
      <c r="E18" s="39" t="s">
        <v>237</v>
      </c>
    </row>
    <row r="19" spans="1:5" ht="38.25">
      <c r="A19" t="s">
        <v>69</v>
      </c>
      <c r="E19" s="37" t="s">
        <v>238</v>
      </c>
    </row>
    <row r="20" spans="1:16" ht="12.75">
      <c r="A20" s="26" t="s">
        <v>60</v>
      </c>
      <c s="31" t="s">
        <v>178</v>
      </c>
      <c s="31" t="s">
        <v>100</v>
      </c>
      <c s="26" t="s">
        <v>62</v>
      </c>
      <c s="32" t="s">
        <v>239</v>
      </c>
      <c s="33" t="s">
        <v>80</v>
      </c>
      <c s="34">
        <v>456.35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67</v>
      </c>
      <c r="E22" s="39" t="s">
        <v>240</v>
      </c>
    </row>
    <row r="23" spans="1:5" ht="318.75">
      <c r="A23" t="s">
        <v>69</v>
      </c>
      <c r="E23" s="37" t="s">
        <v>103</v>
      </c>
    </row>
    <row r="24" spans="1:16" ht="12.75">
      <c r="A24" s="26" t="s">
        <v>60</v>
      </c>
      <c s="31" t="s">
        <v>241</v>
      </c>
      <c s="31" t="s">
        <v>242</v>
      </c>
      <c s="26" t="s">
        <v>62</v>
      </c>
      <c s="32" t="s">
        <v>243</v>
      </c>
      <c s="33" t="s">
        <v>80</v>
      </c>
      <c s="34">
        <v>31.635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76.5">
      <c r="A26" s="38" t="s">
        <v>67</v>
      </c>
      <c r="E26" s="39" t="s">
        <v>244</v>
      </c>
    </row>
    <row r="27" spans="1:5" ht="229.5">
      <c r="A27" t="s">
        <v>69</v>
      </c>
      <c r="E27" s="37" t="s">
        <v>245</v>
      </c>
    </row>
    <row r="28" spans="1:18" ht="12.75" customHeight="1">
      <c r="A28" s="6" t="s">
        <v>58</v>
      </c>
      <c s="6"/>
      <c s="41" t="s">
        <v>33</v>
      </c>
      <c s="6"/>
      <c s="29" t="s">
        <v>118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246</v>
      </c>
      <c s="31" t="s">
        <v>247</v>
      </c>
      <c s="26" t="s">
        <v>62</v>
      </c>
      <c s="32" t="s">
        <v>248</v>
      </c>
      <c s="33" t="s">
        <v>80</v>
      </c>
      <c s="34">
        <v>3.42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249</v>
      </c>
    </row>
    <row r="32" spans="1:5" ht="51">
      <c r="A32" t="s">
        <v>69</v>
      </c>
      <c r="E32" s="37" t="s">
        <v>250</v>
      </c>
    </row>
    <row r="33" spans="1:16" ht="12.75">
      <c r="A33" s="26" t="s">
        <v>60</v>
      </c>
      <c s="31" t="s">
        <v>119</v>
      </c>
      <c s="31" t="s">
        <v>251</v>
      </c>
      <c s="26" t="s">
        <v>62</v>
      </c>
      <c s="32" t="s">
        <v>252</v>
      </c>
      <c s="33" t="s">
        <v>64</v>
      </c>
      <c s="34">
        <v>172.8</v>
      </c>
      <c s="35">
        <v>0</v>
      </c>
      <c s="35">
        <f>ROUND(ROUND(H33,2)*ROUND(G33,3),2)</f>
      </c>
      <c s="33" t="s">
        <v>253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178.5">
      <c r="A35" s="38" t="s">
        <v>67</v>
      </c>
      <c r="E35" s="39" t="s">
        <v>254</v>
      </c>
    </row>
    <row r="36" spans="1:5" ht="38.25">
      <c r="A36" t="s">
        <v>69</v>
      </c>
      <c r="E36" s="37" t="s">
        <v>255</v>
      </c>
    </row>
    <row r="37" spans="1:16" ht="12.75">
      <c r="A37" s="26" t="s">
        <v>60</v>
      </c>
      <c s="31" t="s">
        <v>112</v>
      </c>
      <c s="31" t="s">
        <v>256</v>
      </c>
      <c s="26" t="s">
        <v>62</v>
      </c>
      <c s="32" t="s">
        <v>257</v>
      </c>
      <c s="33" t="s">
        <v>115</v>
      </c>
      <c s="34">
        <v>135.6</v>
      </c>
      <c s="35">
        <v>0</v>
      </c>
      <c s="35">
        <f>ROUND(ROUND(H37,2)*ROUND(G37,3),2)</f>
      </c>
      <c s="33" t="s">
        <v>253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67</v>
      </c>
      <c r="E39" s="39" t="s">
        <v>258</v>
      </c>
    </row>
    <row r="40" spans="1:5" ht="25.5">
      <c r="A40" t="s">
        <v>69</v>
      </c>
      <c r="E40" s="37" t="s">
        <v>259</v>
      </c>
    </row>
    <row r="41" spans="1:18" ht="12.75" customHeight="1">
      <c r="A41" s="6" t="s">
        <v>58</v>
      </c>
      <c s="6"/>
      <c s="41" t="s">
        <v>32</v>
      </c>
      <c s="6"/>
      <c s="29" t="s">
        <v>260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261</v>
      </c>
      <c s="31" t="s">
        <v>262</v>
      </c>
      <c s="26" t="s">
        <v>62</v>
      </c>
      <c s="32" t="s">
        <v>263</v>
      </c>
      <c s="33" t="s">
        <v>80</v>
      </c>
      <c s="34">
        <v>11.4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89.25">
      <c r="A44" s="38" t="s">
        <v>67</v>
      </c>
      <c r="E44" s="39" t="s">
        <v>264</v>
      </c>
    </row>
    <row r="45" spans="1:5" ht="382.5">
      <c r="A45" t="s">
        <v>69</v>
      </c>
      <c r="E45" s="37" t="s">
        <v>265</v>
      </c>
    </row>
    <row r="46" spans="1:16" ht="12.75">
      <c r="A46" s="26" t="s">
        <v>60</v>
      </c>
      <c s="31" t="s">
        <v>266</v>
      </c>
      <c s="31" t="s">
        <v>267</v>
      </c>
      <c s="26" t="s">
        <v>62</v>
      </c>
      <c s="32" t="s">
        <v>268</v>
      </c>
      <c s="33" t="s">
        <v>64</v>
      </c>
      <c s="34">
        <v>2.28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02">
      <c r="A48" s="38" t="s">
        <v>67</v>
      </c>
      <c r="E48" s="39" t="s">
        <v>269</v>
      </c>
    </row>
    <row r="49" spans="1:5" ht="242.25">
      <c r="A49" t="s">
        <v>69</v>
      </c>
      <c r="E49" s="37" t="s">
        <v>270</v>
      </c>
    </row>
    <row r="50" spans="1:16" ht="12.75">
      <c r="A50" s="26" t="s">
        <v>60</v>
      </c>
      <c s="31" t="s">
        <v>271</v>
      </c>
      <c s="31" t="s">
        <v>272</v>
      </c>
      <c s="26" t="s">
        <v>62</v>
      </c>
      <c s="32" t="s">
        <v>273</v>
      </c>
      <c s="33" t="s">
        <v>80</v>
      </c>
      <c s="34">
        <v>111.117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102">
      <c r="A52" s="38" t="s">
        <v>67</v>
      </c>
      <c r="E52" s="39" t="s">
        <v>274</v>
      </c>
    </row>
    <row r="53" spans="1:5" ht="369.75">
      <c r="A53" t="s">
        <v>69</v>
      </c>
      <c r="E53" s="37" t="s">
        <v>275</v>
      </c>
    </row>
    <row r="54" spans="1:16" ht="12.75">
      <c r="A54" s="26" t="s">
        <v>60</v>
      </c>
      <c s="31" t="s">
        <v>187</v>
      </c>
      <c s="31" t="s">
        <v>276</v>
      </c>
      <c s="26" t="s">
        <v>62</v>
      </c>
      <c s="32" t="s">
        <v>277</v>
      </c>
      <c s="33" t="s">
        <v>64</v>
      </c>
      <c s="34">
        <v>27.779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76.5">
      <c r="A56" s="38" t="s">
        <v>67</v>
      </c>
      <c r="E56" s="39" t="s">
        <v>278</v>
      </c>
    </row>
    <row r="57" spans="1:5" ht="267.75">
      <c r="A57" t="s">
        <v>69</v>
      </c>
      <c r="E57" s="37" t="s">
        <v>279</v>
      </c>
    </row>
    <row r="58" spans="1:18" ht="12.75" customHeight="1">
      <c r="A58" s="6" t="s">
        <v>58</v>
      </c>
      <c s="6"/>
      <c s="41" t="s">
        <v>43</v>
      </c>
      <c s="6"/>
      <c s="29" t="s">
        <v>280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281</v>
      </c>
      <c s="31" t="s">
        <v>282</v>
      </c>
      <c s="26" t="s">
        <v>62</v>
      </c>
      <c s="32" t="s">
        <v>283</v>
      </c>
      <c s="33" t="s">
        <v>80</v>
      </c>
      <c s="34">
        <v>27.254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89.25">
      <c r="A61" s="38" t="s">
        <v>67</v>
      </c>
      <c r="E61" s="39" t="s">
        <v>284</v>
      </c>
    </row>
    <row r="62" spans="1:5" ht="369.75">
      <c r="A62" t="s">
        <v>69</v>
      </c>
      <c r="E62" s="37" t="s">
        <v>275</v>
      </c>
    </row>
    <row r="63" spans="1:16" ht="12.75">
      <c r="A63" s="26" t="s">
        <v>60</v>
      </c>
      <c s="31" t="s">
        <v>107</v>
      </c>
      <c s="31" t="s">
        <v>285</v>
      </c>
      <c s="26" t="s">
        <v>62</v>
      </c>
      <c s="32" t="s">
        <v>286</v>
      </c>
      <c s="33" t="s">
        <v>80</v>
      </c>
      <c s="34">
        <v>17.625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76.5">
      <c r="A65" s="38" t="s">
        <v>67</v>
      </c>
      <c r="E65" s="39" t="s">
        <v>287</v>
      </c>
    </row>
    <row r="66" spans="1:5" ht="369.75">
      <c r="A66" t="s">
        <v>69</v>
      </c>
      <c r="E66" s="37" t="s">
        <v>275</v>
      </c>
    </row>
    <row r="67" spans="1:16" ht="12.75">
      <c r="A67" s="26" t="s">
        <v>60</v>
      </c>
      <c s="31" t="s">
        <v>125</v>
      </c>
      <c s="31" t="s">
        <v>288</v>
      </c>
      <c s="26" t="s">
        <v>62</v>
      </c>
      <c s="32" t="s">
        <v>289</v>
      </c>
      <c s="33" t="s">
        <v>80</v>
      </c>
      <c s="34">
        <v>6.358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14.75">
      <c r="A69" s="38" t="s">
        <v>67</v>
      </c>
      <c r="E69" s="39" t="s">
        <v>290</v>
      </c>
    </row>
    <row r="70" spans="1:5" ht="369.75">
      <c r="A70" t="s">
        <v>69</v>
      </c>
      <c r="E70" s="37" t="s">
        <v>275</v>
      </c>
    </row>
    <row r="71" spans="1:16" ht="12.75">
      <c r="A71" s="26" t="s">
        <v>60</v>
      </c>
      <c s="31" t="s">
        <v>112</v>
      </c>
      <c s="31" t="s">
        <v>291</v>
      </c>
      <c s="26" t="s">
        <v>62</v>
      </c>
      <c s="32" t="s">
        <v>292</v>
      </c>
      <c s="33" t="s">
        <v>80</v>
      </c>
      <c s="34">
        <v>26.492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91.25">
      <c r="A73" s="38" t="s">
        <v>67</v>
      </c>
      <c r="E73" s="39" t="s">
        <v>293</v>
      </c>
    </row>
    <row r="74" spans="1:5" ht="38.25">
      <c r="A74" t="s">
        <v>69</v>
      </c>
      <c r="E74" s="37" t="s">
        <v>294</v>
      </c>
    </row>
    <row r="75" spans="1:16" ht="25.5">
      <c r="A75" s="26" t="s">
        <v>60</v>
      </c>
      <c s="31" t="s">
        <v>119</v>
      </c>
      <c s="31" t="s">
        <v>295</v>
      </c>
      <c s="26" t="s">
        <v>62</v>
      </c>
      <c s="32" t="s">
        <v>296</v>
      </c>
      <c s="33" t="s">
        <v>80</v>
      </c>
      <c s="34">
        <v>246.34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127.5">
      <c r="A77" s="38" t="s">
        <v>67</v>
      </c>
      <c r="E77" s="39" t="s">
        <v>297</v>
      </c>
    </row>
    <row r="78" spans="1:5" ht="38.25">
      <c r="A78" t="s">
        <v>69</v>
      </c>
      <c r="E78" s="37" t="s">
        <v>294</v>
      </c>
    </row>
    <row r="79" spans="1:16" ht="12.75">
      <c r="A79" s="26" t="s">
        <v>60</v>
      </c>
      <c s="31" t="s">
        <v>173</v>
      </c>
      <c s="31" t="s">
        <v>298</v>
      </c>
      <c s="26" t="s">
        <v>62</v>
      </c>
      <c s="32" t="s">
        <v>299</v>
      </c>
      <c s="33" t="s">
        <v>80</v>
      </c>
      <c s="34">
        <v>4.99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165.75">
      <c r="A81" s="38" t="s">
        <v>67</v>
      </c>
      <c r="E81" s="39" t="s">
        <v>300</v>
      </c>
    </row>
    <row r="82" spans="1:5" ht="102">
      <c r="A82" t="s">
        <v>69</v>
      </c>
      <c r="E82" s="37" t="s">
        <v>301</v>
      </c>
    </row>
    <row r="83" spans="1:18" ht="12.75" customHeight="1">
      <c r="A83" s="6" t="s">
        <v>58</v>
      </c>
      <c s="6"/>
      <c s="41" t="s">
        <v>144</v>
      </c>
      <c s="6"/>
      <c s="29" t="s">
        <v>302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199</v>
      </c>
      <c s="31" t="s">
        <v>303</v>
      </c>
      <c s="26" t="s">
        <v>62</v>
      </c>
      <c s="32" t="s">
        <v>304</v>
      </c>
      <c s="33" t="s">
        <v>115</v>
      </c>
      <c s="34">
        <v>1080.66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280.5">
      <c r="A86" s="38" t="s">
        <v>67</v>
      </c>
      <c r="E86" s="39" t="s">
        <v>305</v>
      </c>
    </row>
    <row r="87" spans="1:5" ht="191.25">
      <c r="A87" t="s">
        <v>69</v>
      </c>
      <c r="E87" s="37" t="s">
        <v>306</v>
      </c>
    </row>
    <row r="88" spans="1:16" ht="12.75">
      <c r="A88" s="26" t="s">
        <v>60</v>
      </c>
      <c s="31" t="s">
        <v>204</v>
      </c>
      <c s="31" t="s">
        <v>307</v>
      </c>
      <c s="26" t="s">
        <v>62</v>
      </c>
      <c s="32" t="s">
        <v>308</v>
      </c>
      <c s="33" t="s">
        <v>115</v>
      </c>
      <c s="34">
        <v>125.4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76.5">
      <c r="A90" s="38" t="s">
        <v>67</v>
      </c>
      <c r="E90" s="39" t="s">
        <v>309</v>
      </c>
    </row>
    <row r="91" spans="1:5" ht="191.25">
      <c r="A91" t="s">
        <v>69</v>
      </c>
      <c r="E91" s="37" t="s">
        <v>306</v>
      </c>
    </row>
    <row r="92" spans="1:16" ht="25.5">
      <c r="A92" s="26" t="s">
        <v>60</v>
      </c>
      <c s="31" t="s">
        <v>99</v>
      </c>
      <c s="31" t="s">
        <v>310</v>
      </c>
      <c s="26" t="s">
        <v>62</v>
      </c>
      <c s="32" t="s">
        <v>311</v>
      </c>
      <c s="33" t="s">
        <v>115</v>
      </c>
      <c s="34">
        <v>71.75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89.25">
      <c r="A94" s="38" t="s">
        <v>67</v>
      </c>
      <c r="E94" s="39" t="s">
        <v>312</v>
      </c>
    </row>
    <row r="95" spans="1:5" ht="204">
      <c r="A95" t="s">
        <v>69</v>
      </c>
      <c r="E95" s="37" t="s">
        <v>313</v>
      </c>
    </row>
    <row r="96" spans="1:16" ht="12.75">
      <c r="A96" s="26" t="s">
        <v>60</v>
      </c>
      <c s="31" t="s">
        <v>94</v>
      </c>
      <c s="31" t="s">
        <v>314</v>
      </c>
      <c s="26" t="s">
        <v>62</v>
      </c>
      <c s="32" t="s">
        <v>315</v>
      </c>
      <c s="33" t="s">
        <v>115</v>
      </c>
      <c s="34">
        <v>431.97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78.5">
      <c r="A98" s="38" t="s">
        <v>67</v>
      </c>
      <c r="E98" s="39" t="s">
        <v>316</v>
      </c>
    </row>
    <row r="99" spans="1:5" ht="38.25">
      <c r="A99" t="s">
        <v>69</v>
      </c>
      <c r="E99" s="37" t="s">
        <v>317</v>
      </c>
    </row>
    <row r="100" spans="1:16" ht="12.75">
      <c r="A100" s="26" t="s">
        <v>60</v>
      </c>
      <c s="31" t="s">
        <v>318</v>
      </c>
      <c s="31" t="s">
        <v>319</v>
      </c>
      <c s="26" t="s">
        <v>62</v>
      </c>
      <c s="32" t="s">
        <v>320</v>
      </c>
      <c s="33" t="s">
        <v>115</v>
      </c>
      <c s="34">
        <v>66.9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67</v>
      </c>
      <c r="E102" s="39" t="s">
        <v>321</v>
      </c>
    </row>
    <row r="103" spans="1:5" ht="51">
      <c r="A103" t="s">
        <v>69</v>
      </c>
      <c r="E103" s="37" t="s">
        <v>322</v>
      </c>
    </row>
    <row r="104" spans="1:16" ht="12.75">
      <c r="A104" s="26" t="s">
        <v>60</v>
      </c>
      <c s="31" t="s">
        <v>323</v>
      </c>
      <c s="31" t="s">
        <v>324</v>
      </c>
      <c s="26" t="s">
        <v>62</v>
      </c>
      <c s="32" t="s">
        <v>325</v>
      </c>
      <c s="33" t="s">
        <v>115</v>
      </c>
      <c s="34">
        <v>74.1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67</v>
      </c>
      <c r="E106" s="39" t="s">
        <v>326</v>
      </c>
    </row>
    <row r="107" spans="1:5" ht="51">
      <c r="A107" t="s">
        <v>69</v>
      </c>
      <c r="E107" s="37" t="s">
        <v>322</v>
      </c>
    </row>
    <row r="108" spans="1:18" ht="12.75" customHeight="1">
      <c r="A108" s="6" t="s">
        <v>58</v>
      </c>
      <c s="6"/>
      <c s="41" t="s">
        <v>147</v>
      </c>
      <c s="6"/>
      <c s="29" t="s">
        <v>150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327</v>
      </c>
      <c s="26" t="s">
        <v>62</v>
      </c>
      <c s="32" t="s">
        <v>328</v>
      </c>
      <c s="33" t="s">
        <v>122</v>
      </c>
      <c s="34">
        <v>5.16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67</v>
      </c>
      <c r="E111" s="39" t="s">
        <v>329</v>
      </c>
    </row>
    <row r="112" spans="1:5" ht="255">
      <c r="A112" t="s">
        <v>69</v>
      </c>
      <c r="E112" s="37" t="s">
        <v>155</v>
      </c>
    </row>
    <row r="113" spans="1:16" ht="12.75">
      <c r="A113" s="26" t="s">
        <v>60</v>
      </c>
      <c s="31" t="s">
        <v>135</v>
      </c>
      <c s="31" t="s">
        <v>330</v>
      </c>
      <c s="26" t="s">
        <v>62</v>
      </c>
      <c s="32" t="s">
        <v>331</v>
      </c>
      <c s="33" t="s">
        <v>122</v>
      </c>
      <c s="34">
        <v>57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67</v>
      </c>
      <c r="E115" s="39" t="s">
        <v>332</v>
      </c>
    </row>
    <row r="116" spans="1:5" ht="242.25">
      <c r="A116" t="s">
        <v>69</v>
      </c>
      <c r="E116" s="37" t="s">
        <v>333</v>
      </c>
    </row>
    <row r="117" spans="1:18" ht="12.75" customHeight="1">
      <c r="A117" s="6" t="s">
        <v>58</v>
      </c>
      <c s="6"/>
      <c s="41" t="s">
        <v>50</v>
      </c>
      <c s="6"/>
      <c s="29" t="s">
        <v>172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323</v>
      </c>
      <c s="31" t="s">
        <v>334</v>
      </c>
      <c s="26" t="s">
        <v>62</v>
      </c>
      <c s="32" t="s">
        <v>335</v>
      </c>
      <c s="33" t="s">
        <v>122</v>
      </c>
      <c s="34">
        <v>57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02">
      <c r="A120" s="38" t="s">
        <v>67</v>
      </c>
      <c r="E120" s="39" t="s">
        <v>336</v>
      </c>
    </row>
    <row r="121" spans="1:5" ht="63.75">
      <c r="A121" t="s">
        <v>69</v>
      </c>
      <c r="E121" s="37" t="s">
        <v>337</v>
      </c>
    </row>
    <row r="122" spans="1:16" ht="12.75">
      <c r="A122" s="26" t="s">
        <v>60</v>
      </c>
      <c s="31" t="s">
        <v>43</v>
      </c>
      <c s="31" t="s">
        <v>195</v>
      </c>
      <c s="26" t="s">
        <v>62</v>
      </c>
      <c s="32" t="s">
        <v>196</v>
      </c>
      <c s="33" t="s">
        <v>122</v>
      </c>
      <c s="34">
        <v>76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89.25">
      <c r="A124" s="38" t="s">
        <v>67</v>
      </c>
      <c r="E124" s="39" t="s">
        <v>338</v>
      </c>
    </row>
    <row r="125" spans="1:5" ht="51">
      <c r="A125" t="s">
        <v>69</v>
      </c>
      <c r="E125" s="37" t="s">
        <v>198</v>
      </c>
    </row>
    <row r="126" spans="1:16" ht="12.75">
      <c r="A126" s="26" t="s">
        <v>60</v>
      </c>
      <c s="31" t="s">
        <v>45</v>
      </c>
      <c s="31" t="s">
        <v>339</v>
      </c>
      <c s="26" t="s">
        <v>62</v>
      </c>
      <c s="32" t="s">
        <v>340</v>
      </c>
      <c s="33" t="s">
        <v>122</v>
      </c>
      <c s="34">
        <v>57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67</v>
      </c>
      <c r="E128" s="39" t="s">
        <v>341</v>
      </c>
    </row>
    <row r="129" spans="1:5" ht="25.5">
      <c r="A129" t="s">
        <v>69</v>
      </c>
      <c r="E129" s="37" t="s">
        <v>342</v>
      </c>
    </row>
    <row r="130" spans="1:16" ht="12.75">
      <c r="A130" s="26" t="s">
        <v>60</v>
      </c>
      <c s="31" t="s">
        <v>52</v>
      </c>
      <c s="31" t="s">
        <v>343</v>
      </c>
      <c s="26" t="s">
        <v>62</v>
      </c>
      <c s="32" t="s">
        <v>344</v>
      </c>
      <c s="33" t="s">
        <v>115</v>
      </c>
      <c s="34">
        <v>1.08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76.5">
      <c r="A132" s="38" t="s">
        <v>67</v>
      </c>
      <c r="E132" s="39" t="s">
        <v>345</v>
      </c>
    </row>
    <row r="133" spans="1:5" ht="25.5">
      <c r="A133" t="s">
        <v>69</v>
      </c>
      <c r="E133" s="37" t="s">
        <v>346</v>
      </c>
    </row>
    <row r="134" spans="1:16" ht="12.75">
      <c r="A134" s="26" t="s">
        <v>60</v>
      </c>
      <c s="31" t="s">
        <v>50</v>
      </c>
      <c s="31" t="s">
        <v>347</v>
      </c>
      <c s="26" t="s">
        <v>62</v>
      </c>
      <c s="32" t="s">
        <v>348</v>
      </c>
      <c s="33" t="s">
        <v>122</v>
      </c>
      <c s="34">
        <v>7.85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63.75">
      <c r="A136" s="38" t="s">
        <v>67</v>
      </c>
      <c r="E136" s="39" t="s">
        <v>349</v>
      </c>
    </row>
    <row r="137" spans="1:5" ht="25.5">
      <c r="A137" t="s">
        <v>69</v>
      </c>
      <c r="E137" s="37" t="s">
        <v>346</v>
      </c>
    </row>
    <row r="138" spans="1:16" ht="12.75">
      <c r="A138" s="26" t="s">
        <v>60</v>
      </c>
      <c s="31" t="s">
        <v>144</v>
      </c>
      <c s="31" t="s">
        <v>350</v>
      </c>
      <c s="26" t="s">
        <v>62</v>
      </c>
      <c s="32" t="s">
        <v>351</v>
      </c>
      <c s="33" t="s">
        <v>122</v>
      </c>
      <c s="34">
        <v>57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76.5">
      <c r="A140" s="38" t="s">
        <v>67</v>
      </c>
      <c r="E140" s="39" t="s">
        <v>352</v>
      </c>
    </row>
    <row r="141" spans="1:5" ht="38.25">
      <c r="A141" t="s">
        <v>69</v>
      </c>
      <c r="E141" s="37" t="s">
        <v>353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0+O10+O23+O76+O85+O98+O127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43">
        <f>0+I10+I23+I76+I85+I98+I127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354</v>
      </c>
      <c s="6"/>
      <c s="18" t="s">
        <v>355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357</v>
      </c>
      <c s="33" t="s">
        <v>64</v>
      </c>
      <c s="34">
        <v>17870.08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358</v>
      </c>
    </row>
    <row r="13" spans="1:5" ht="140.25">
      <c r="A13" s="38" t="s">
        <v>67</v>
      </c>
      <c r="E13" s="39" t="s">
        <v>359</v>
      </c>
    </row>
    <row r="14" spans="1:5" ht="25.5">
      <c r="A14" t="s">
        <v>69</v>
      </c>
      <c r="E14" s="37" t="s">
        <v>70</v>
      </c>
    </row>
    <row r="15" spans="1:16" ht="12.75">
      <c r="A15" s="26" t="s">
        <v>60</v>
      </c>
      <c s="31" t="s">
        <v>33</v>
      </c>
      <c s="31" t="s">
        <v>61</v>
      </c>
      <c s="26" t="s">
        <v>33</v>
      </c>
      <c s="32" t="s">
        <v>360</v>
      </c>
      <c s="33" t="s">
        <v>64</v>
      </c>
      <c s="34">
        <v>208.278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361</v>
      </c>
    </row>
    <row r="17" spans="1:5" ht="25.5">
      <c r="A17" s="38" t="s">
        <v>67</v>
      </c>
      <c r="E17" s="39" t="s">
        <v>362</v>
      </c>
    </row>
    <row r="18" spans="1:5" ht="25.5">
      <c r="A18" t="s">
        <v>69</v>
      </c>
      <c r="E18" s="37" t="s">
        <v>70</v>
      </c>
    </row>
    <row r="19" spans="1:16" ht="12.75">
      <c r="A19" s="26" t="s">
        <v>60</v>
      </c>
      <c s="31" t="s">
        <v>32</v>
      </c>
      <c s="31" t="s">
        <v>61</v>
      </c>
      <c s="26" t="s">
        <v>32</v>
      </c>
      <c s="32" t="s">
        <v>363</v>
      </c>
      <c s="33" t="s">
        <v>64</v>
      </c>
      <c s="34">
        <v>36.288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364</v>
      </c>
    </row>
    <row r="21" spans="1:5" ht="25.5">
      <c r="A21" s="38" t="s">
        <v>67</v>
      </c>
      <c r="E21" s="39" t="s">
        <v>365</v>
      </c>
    </row>
    <row r="22" spans="1:5" ht="25.5">
      <c r="A22" t="s">
        <v>69</v>
      </c>
      <c r="E22" s="37" t="s">
        <v>70</v>
      </c>
    </row>
    <row r="23" spans="1:18" ht="12.75" customHeight="1">
      <c r="A23" s="6" t="s">
        <v>58</v>
      </c>
      <c s="6"/>
      <c s="41" t="s">
        <v>39</v>
      </c>
      <c s="6"/>
      <c s="29" t="s">
        <v>77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366</v>
      </c>
      <c s="26" t="s">
        <v>62</v>
      </c>
      <c s="32" t="s">
        <v>367</v>
      </c>
      <c s="33" t="s">
        <v>115</v>
      </c>
      <c s="34">
        <v>587.6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67</v>
      </c>
      <c r="E26" s="39" t="s">
        <v>368</v>
      </c>
    </row>
    <row r="27" spans="1:5" ht="12.75">
      <c r="A27" t="s">
        <v>69</v>
      </c>
      <c r="E27" s="37" t="s">
        <v>369</v>
      </c>
    </row>
    <row r="28" spans="1:16" ht="25.5">
      <c r="A28" s="26" t="s">
        <v>60</v>
      </c>
      <c s="31" t="s">
        <v>45</v>
      </c>
      <c s="31" t="s">
        <v>78</v>
      </c>
      <c s="26" t="s">
        <v>62</v>
      </c>
      <c s="32" t="s">
        <v>370</v>
      </c>
      <c s="33" t="s">
        <v>80</v>
      </c>
      <c s="34">
        <v>15.12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371</v>
      </c>
    </row>
    <row r="31" spans="1:5" ht="63.75">
      <c r="A31" t="s">
        <v>69</v>
      </c>
      <c r="E31" s="37" t="s">
        <v>82</v>
      </c>
    </row>
    <row r="32" spans="1:16" ht="25.5">
      <c r="A32" s="26" t="s">
        <v>60</v>
      </c>
      <c s="31" t="s">
        <v>47</v>
      </c>
      <c s="31" t="s">
        <v>89</v>
      </c>
      <c s="26" t="s">
        <v>62</v>
      </c>
      <c s="32" t="s">
        <v>372</v>
      </c>
      <c s="33" t="s">
        <v>80</v>
      </c>
      <c s="34">
        <v>109.62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67</v>
      </c>
      <c r="E34" s="39" t="s">
        <v>373</v>
      </c>
    </row>
    <row r="35" spans="1:5" ht="63.75">
      <c r="A35" t="s">
        <v>69</v>
      </c>
      <c r="E35" s="37" t="s">
        <v>82</v>
      </c>
    </row>
    <row r="36" spans="1:16" ht="12.75">
      <c r="A36" s="26" t="s">
        <v>60</v>
      </c>
      <c s="31" t="s">
        <v>144</v>
      </c>
      <c s="31" t="s">
        <v>374</v>
      </c>
      <c s="26" t="s">
        <v>62</v>
      </c>
      <c s="32" t="s">
        <v>375</v>
      </c>
      <c s="33" t="s">
        <v>80</v>
      </c>
      <c s="34">
        <v>59.03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67</v>
      </c>
      <c r="E38" s="39" t="s">
        <v>376</v>
      </c>
    </row>
    <row r="39" spans="1:5" ht="38.25">
      <c r="A39" t="s">
        <v>69</v>
      </c>
      <c r="E39" s="37" t="s">
        <v>377</v>
      </c>
    </row>
    <row r="40" spans="1:16" ht="25.5">
      <c r="A40" s="26" t="s">
        <v>60</v>
      </c>
      <c s="31" t="s">
        <v>147</v>
      </c>
      <c s="31" t="s">
        <v>100</v>
      </c>
      <c s="26" t="s">
        <v>62</v>
      </c>
      <c s="32" t="s">
        <v>378</v>
      </c>
      <c s="33" t="s">
        <v>80</v>
      </c>
      <c s="34">
        <v>168.5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67</v>
      </c>
      <c r="E42" s="39" t="s">
        <v>379</v>
      </c>
    </row>
    <row r="43" spans="1:5" ht="318.75">
      <c r="A43" t="s">
        <v>69</v>
      </c>
      <c r="E43" s="37" t="s">
        <v>103</v>
      </c>
    </row>
    <row r="44" spans="1:16" ht="25.5">
      <c r="A44" s="26" t="s">
        <v>60</v>
      </c>
      <c s="31" t="s">
        <v>50</v>
      </c>
      <c s="31" t="s">
        <v>104</v>
      </c>
      <c s="26" t="s">
        <v>62</v>
      </c>
      <c s="32" t="s">
        <v>380</v>
      </c>
      <c s="33" t="s">
        <v>80</v>
      </c>
      <c s="34">
        <v>2842.84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381</v>
      </c>
    </row>
    <row r="47" spans="1:5" ht="318.75">
      <c r="A47" t="s">
        <v>69</v>
      </c>
      <c r="E47" s="37" t="s">
        <v>103</v>
      </c>
    </row>
    <row r="48" spans="1:16" ht="25.5">
      <c r="A48" s="26" t="s">
        <v>60</v>
      </c>
      <c s="31" t="s">
        <v>52</v>
      </c>
      <c s="31" t="s">
        <v>382</v>
      </c>
      <c s="26" t="s">
        <v>62</v>
      </c>
      <c s="32" t="s">
        <v>383</v>
      </c>
      <c s="33" t="s">
        <v>80</v>
      </c>
      <c s="34">
        <v>2239.72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384</v>
      </c>
    </row>
    <row r="51" spans="1:5" ht="318.75">
      <c r="A51" t="s">
        <v>69</v>
      </c>
      <c r="E51" s="37" t="s">
        <v>385</v>
      </c>
    </row>
    <row r="52" spans="1:16" ht="25.5">
      <c r="A52" s="26" t="s">
        <v>60</v>
      </c>
      <c s="31" t="s">
        <v>54</v>
      </c>
      <c s="31" t="s">
        <v>386</v>
      </c>
      <c s="26" t="s">
        <v>62</v>
      </c>
      <c s="32" t="s">
        <v>387</v>
      </c>
      <c s="33" t="s">
        <v>80</v>
      </c>
      <c s="34">
        <v>272.8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67</v>
      </c>
      <c r="E54" s="39" t="s">
        <v>388</v>
      </c>
    </row>
    <row r="55" spans="1:5" ht="318.75">
      <c r="A55" t="s">
        <v>69</v>
      </c>
      <c r="E55" s="37" t="s">
        <v>103</v>
      </c>
    </row>
    <row r="56" spans="1:16" ht="25.5">
      <c r="A56" s="26" t="s">
        <v>60</v>
      </c>
      <c s="31" t="s">
        <v>135</v>
      </c>
      <c s="31" t="s">
        <v>389</v>
      </c>
      <c s="26" t="s">
        <v>62</v>
      </c>
      <c s="32" t="s">
        <v>390</v>
      </c>
      <c s="33" t="s">
        <v>80</v>
      </c>
      <c s="34">
        <v>92.8</v>
      </c>
      <c s="35">
        <v>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67</v>
      </c>
      <c r="E58" s="39" t="s">
        <v>391</v>
      </c>
    </row>
    <row r="59" spans="1:5" ht="318.75">
      <c r="A59" t="s">
        <v>69</v>
      </c>
      <c r="E59" s="37" t="s">
        <v>385</v>
      </c>
    </row>
    <row r="60" spans="1:16" ht="12.75">
      <c r="A60" s="26" t="s">
        <v>60</v>
      </c>
      <c s="31" t="s">
        <v>151</v>
      </c>
      <c s="31" t="s">
        <v>242</v>
      </c>
      <c s="26" t="s">
        <v>62</v>
      </c>
      <c s="32" t="s">
        <v>243</v>
      </c>
      <c s="33" t="s">
        <v>80</v>
      </c>
      <c s="34">
        <v>3833.68</v>
      </c>
      <c s="35">
        <v>0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67</v>
      </c>
      <c r="E62" s="39" t="s">
        <v>392</v>
      </c>
    </row>
    <row r="63" spans="1:5" ht="229.5">
      <c r="A63" t="s">
        <v>69</v>
      </c>
      <c r="E63" s="37" t="s">
        <v>245</v>
      </c>
    </row>
    <row r="64" spans="1:16" ht="12.75">
      <c r="A64" s="26" t="s">
        <v>60</v>
      </c>
      <c s="31" t="s">
        <v>160</v>
      </c>
      <c s="31" t="s">
        <v>108</v>
      </c>
      <c s="26" t="s">
        <v>62</v>
      </c>
      <c s="32" t="s">
        <v>109</v>
      </c>
      <c s="33" t="s">
        <v>80</v>
      </c>
      <c s="34">
        <v>1317.12</v>
      </c>
      <c s="35">
        <v>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393</v>
      </c>
    </row>
    <row r="66" spans="1:5" ht="25.5">
      <c r="A66" s="38" t="s">
        <v>67</v>
      </c>
      <c r="E66" s="39" t="s">
        <v>394</v>
      </c>
    </row>
    <row r="67" spans="1:5" ht="293.25">
      <c r="A67" t="s">
        <v>69</v>
      </c>
      <c r="E67" s="37" t="s">
        <v>111</v>
      </c>
    </row>
    <row r="68" spans="1:16" ht="12.75">
      <c r="A68" s="26" t="s">
        <v>60</v>
      </c>
      <c s="31" t="s">
        <v>166</v>
      </c>
      <c s="31" t="s">
        <v>395</v>
      </c>
      <c s="26" t="s">
        <v>62</v>
      </c>
      <c s="32" t="s">
        <v>396</v>
      </c>
      <c s="33" t="s">
        <v>115</v>
      </c>
      <c s="34">
        <v>587.6</v>
      </c>
      <c s="35">
        <v>0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67</v>
      </c>
      <c r="E70" s="39" t="s">
        <v>368</v>
      </c>
    </row>
    <row r="71" spans="1:5" ht="38.25">
      <c r="A71" t="s">
        <v>69</v>
      </c>
      <c r="E71" s="37" t="s">
        <v>397</v>
      </c>
    </row>
    <row r="72" spans="1:16" ht="12.75">
      <c r="A72" s="26" t="s">
        <v>60</v>
      </c>
      <c s="31" t="s">
        <v>94</v>
      </c>
      <c s="31" t="s">
        <v>398</v>
      </c>
      <c s="26" t="s">
        <v>62</v>
      </c>
      <c s="32" t="s">
        <v>399</v>
      </c>
      <c s="33" t="s">
        <v>115</v>
      </c>
      <c s="34">
        <v>587.6</v>
      </c>
      <c s="35">
        <v>0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67</v>
      </c>
      <c r="E74" s="39" t="s">
        <v>368</v>
      </c>
    </row>
    <row r="75" spans="1:5" ht="25.5">
      <c r="A75" t="s">
        <v>69</v>
      </c>
      <c r="E75" s="37" t="s">
        <v>400</v>
      </c>
    </row>
    <row r="76" spans="1:18" ht="12.75" customHeight="1">
      <c r="A76" s="6" t="s">
        <v>58</v>
      </c>
      <c s="6"/>
      <c s="41" t="s">
        <v>43</v>
      </c>
      <c s="6"/>
      <c s="29" t="s">
        <v>280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99</v>
      </c>
      <c s="31" t="s">
        <v>291</v>
      </c>
      <c s="26" t="s">
        <v>62</v>
      </c>
      <c s="32" t="s">
        <v>292</v>
      </c>
      <c s="33" t="s">
        <v>80</v>
      </c>
      <c s="34">
        <v>202.157</v>
      </c>
      <c s="35">
        <v>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401</v>
      </c>
    </row>
    <row r="79" spans="1:5" ht="76.5">
      <c r="A79" s="38" t="s">
        <v>67</v>
      </c>
      <c r="E79" s="39" t="s">
        <v>402</v>
      </c>
    </row>
    <row r="80" spans="1:5" ht="38.25">
      <c r="A80" t="s">
        <v>69</v>
      </c>
      <c r="E80" s="37" t="s">
        <v>294</v>
      </c>
    </row>
    <row r="81" spans="1:16" ht="12.75">
      <c r="A81" s="26" t="s">
        <v>60</v>
      </c>
      <c s="31" t="s">
        <v>403</v>
      </c>
      <c s="31" t="s">
        <v>298</v>
      </c>
      <c s="26" t="s">
        <v>62</v>
      </c>
      <c s="32" t="s">
        <v>299</v>
      </c>
      <c s="33" t="s">
        <v>80</v>
      </c>
      <c s="34">
        <v>4.8</v>
      </c>
      <c s="35">
        <v>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67</v>
      </c>
      <c r="E83" s="39" t="s">
        <v>404</v>
      </c>
    </row>
    <row r="84" spans="1:5" ht="102">
      <c r="A84" t="s">
        <v>69</v>
      </c>
      <c r="E84" s="37" t="s">
        <v>301</v>
      </c>
    </row>
    <row r="85" spans="1:18" ht="12.75" customHeight="1">
      <c r="A85" s="6" t="s">
        <v>58</v>
      </c>
      <c s="6"/>
      <c s="41" t="s">
        <v>45</v>
      </c>
      <c s="6"/>
      <c s="29" t="s">
        <v>130</v>
      </c>
      <c s="6"/>
      <c s="6"/>
      <c s="6"/>
      <c s="42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60</v>
      </c>
      <c s="31" t="s">
        <v>204</v>
      </c>
      <c s="31" t="s">
        <v>405</v>
      </c>
      <c s="26" t="s">
        <v>62</v>
      </c>
      <c s="32" t="s">
        <v>406</v>
      </c>
      <c s="33" t="s">
        <v>80</v>
      </c>
      <c s="34">
        <v>109.62</v>
      </c>
      <c s="35">
        <v>0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67</v>
      </c>
      <c r="E88" s="39" t="s">
        <v>373</v>
      </c>
    </row>
    <row r="89" spans="1:5" ht="51">
      <c r="A89" t="s">
        <v>69</v>
      </c>
      <c r="E89" s="37" t="s">
        <v>139</v>
      </c>
    </row>
    <row r="90" spans="1:16" ht="12.75">
      <c r="A90" s="26" t="s">
        <v>60</v>
      </c>
      <c s="31" t="s">
        <v>199</v>
      </c>
      <c s="31" t="s">
        <v>407</v>
      </c>
      <c s="26" t="s">
        <v>62</v>
      </c>
      <c s="32" t="s">
        <v>408</v>
      </c>
      <c s="33" t="s">
        <v>80</v>
      </c>
      <c s="34">
        <v>5.04</v>
      </c>
      <c s="35">
        <v>0</v>
      </c>
      <c s="35">
        <f>ROUND(ROUND(H90,2)*ROUND(G90,3),2)</f>
      </c>
      <c s="33" t="s">
        <v>65</v>
      </c>
      <c r="O90">
        <f>(I90*21)/100</f>
      </c>
      <c t="s">
        <v>33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67</v>
      </c>
      <c r="E92" s="39" t="s">
        <v>409</v>
      </c>
    </row>
    <row r="93" spans="1:5" ht="204">
      <c r="A93" t="s">
        <v>69</v>
      </c>
      <c r="E93" s="37" t="s">
        <v>410</v>
      </c>
    </row>
    <row r="94" spans="1:16" ht="12.75">
      <c r="A94" s="26" t="s">
        <v>60</v>
      </c>
      <c s="31" t="s">
        <v>209</v>
      </c>
      <c s="31" t="s">
        <v>411</v>
      </c>
      <c s="26" t="s">
        <v>62</v>
      </c>
      <c s="32" t="s">
        <v>412</v>
      </c>
      <c s="33" t="s">
        <v>80</v>
      </c>
      <c s="34">
        <v>10.08</v>
      </c>
      <c s="35">
        <v>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67</v>
      </c>
      <c r="E96" s="39" t="s">
        <v>413</v>
      </c>
    </row>
    <row r="97" spans="1:5" ht="204">
      <c r="A97" t="s">
        <v>69</v>
      </c>
      <c r="E97" s="37" t="s">
        <v>410</v>
      </c>
    </row>
    <row r="98" spans="1:18" ht="12.75" customHeight="1">
      <c r="A98" s="6" t="s">
        <v>58</v>
      </c>
      <c s="6"/>
      <c s="41" t="s">
        <v>147</v>
      </c>
      <c s="6"/>
      <c s="29" t="s">
        <v>150</v>
      </c>
      <c s="6"/>
      <c s="6"/>
      <c s="6"/>
      <c s="42">
        <f>0+Q98</f>
      </c>
      <c s="6"/>
      <c r="O98">
        <f>0+R98</f>
      </c>
      <c r="Q98">
        <f>0+I99+I103+I107+I111+I115+I119+I123</f>
      </c>
      <c>
        <f>0+O99+O103+O107+O111+O115+O119+O123</f>
      </c>
    </row>
    <row r="99" spans="1:16" ht="12.75">
      <c r="A99" s="26" t="s">
        <v>60</v>
      </c>
      <c s="31" t="s">
        <v>173</v>
      </c>
      <c s="31" t="s">
        <v>414</v>
      </c>
      <c s="26" t="s">
        <v>62</v>
      </c>
      <c s="32" t="s">
        <v>415</v>
      </c>
      <c s="33" t="s">
        <v>122</v>
      </c>
      <c s="34">
        <v>1344</v>
      </c>
      <c s="35">
        <v>0</v>
      </c>
      <c s="35">
        <f>ROUND(ROUND(H99,2)*ROUND(G99,3),2)</f>
      </c>
      <c s="33" t="s">
        <v>65</v>
      </c>
      <c r="O99">
        <f>(I99*21)/100</f>
      </c>
      <c t="s">
        <v>33</v>
      </c>
    </row>
    <row r="100" spans="1:5" ht="12.75">
      <c r="A100" s="36" t="s">
        <v>66</v>
      </c>
      <c r="E100" s="37" t="s">
        <v>416</v>
      </c>
    </row>
    <row r="101" spans="1:5" ht="38.25">
      <c r="A101" s="38" t="s">
        <v>67</v>
      </c>
      <c r="E101" s="39" t="s">
        <v>417</v>
      </c>
    </row>
    <row r="102" spans="1:5" ht="255">
      <c r="A102" t="s">
        <v>69</v>
      </c>
      <c r="E102" s="37" t="s">
        <v>155</v>
      </c>
    </row>
    <row r="103" spans="1:16" ht="12.75">
      <c r="A103" s="26" t="s">
        <v>60</v>
      </c>
      <c s="31" t="s">
        <v>119</v>
      </c>
      <c s="31" t="s">
        <v>418</v>
      </c>
      <c s="26" t="s">
        <v>62</v>
      </c>
      <c s="32" t="s">
        <v>419</v>
      </c>
      <c s="33" t="s">
        <v>163</v>
      </c>
      <c s="34">
        <v>31</v>
      </c>
      <c s="35">
        <v>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62</v>
      </c>
    </row>
    <row r="105" spans="1:5" ht="38.25">
      <c r="A105" s="38" t="s">
        <v>67</v>
      </c>
      <c r="E105" s="39" t="s">
        <v>420</v>
      </c>
    </row>
    <row r="106" spans="1:5" ht="255">
      <c r="A106" t="s">
        <v>69</v>
      </c>
      <c r="E106" s="37" t="s">
        <v>421</v>
      </c>
    </row>
    <row r="107" spans="1:16" ht="12.75">
      <c r="A107" s="26" t="s">
        <v>60</v>
      </c>
      <c s="31" t="s">
        <v>112</v>
      </c>
      <c s="31" t="s">
        <v>422</v>
      </c>
      <c s="26" t="s">
        <v>62</v>
      </c>
      <c s="32" t="s">
        <v>423</v>
      </c>
      <c s="33" t="s">
        <v>163</v>
      </c>
      <c s="34">
        <v>4</v>
      </c>
      <c s="35">
        <v>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424</v>
      </c>
    </row>
    <row r="109" spans="1:5" ht="38.25">
      <c r="A109" s="38" t="s">
        <v>67</v>
      </c>
      <c r="E109" s="39" t="s">
        <v>425</v>
      </c>
    </row>
    <row r="110" spans="1:5" ht="255">
      <c r="A110" t="s">
        <v>69</v>
      </c>
      <c r="E110" s="37" t="s">
        <v>426</v>
      </c>
    </row>
    <row r="111" spans="1:16" ht="12.75">
      <c r="A111" s="26" t="s">
        <v>60</v>
      </c>
      <c s="31" t="s">
        <v>125</v>
      </c>
      <c s="31" t="s">
        <v>427</v>
      </c>
      <c s="26" t="s">
        <v>62</v>
      </c>
      <c s="32" t="s">
        <v>428</v>
      </c>
      <c s="33" t="s">
        <v>122</v>
      </c>
      <c s="34">
        <v>1344</v>
      </c>
      <c s="35">
        <v>0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62</v>
      </c>
    </row>
    <row r="113" spans="1:5" ht="25.5">
      <c r="A113" s="38" t="s">
        <v>67</v>
      </c>
      <c r="E113" s="39" t="s">
        <v>429</v>
      </c>
    </row>
    <row r="114" spans="1:5" ht="38.25">
      <c r="A114" t="s">
        <v>69</v>
      </c>
      <c r="E114" s="37" t="s">
        <v>430</v>
      </c>
    </row>
    <row r="115" spans="1:16" ht="12.75">
      <c r="A115" s="26" t="s">
        <v>60</v>
      </c>
      <c s="31" t="s">
        <v>156</v>
      </c>
      <c s="31" t="s">
        <v>431</v>
      </c>
      <c s="26" t="s">
        <v>62</v>
      </c>
      <c s="32" t="s">
        <v>432</v>
      </c>
      <c s="33" t="s">
        <v>163</v>
      </c>
      <c s="34">
        <v>35</v>
      </c>
      <c s="35">
        <v>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67</v>
      </c>
      <c r="E117" s="39" t="s">
        <v>433</v>
      </c>
    </row>
    <row r="118" spans="1:5" ht="51">
      <c r="A118" t="s">
        <v>69</v>
      </c>
      <c r="E118" s="37" t="s">
        <v>434</v>
      </c>
    </row>
    <row r="119" spans="1:16" ht="12.75">
      <c r="A119" s="26" t="s">
        <v>60</v>
      </c>
      <c s="31" t="s">
        <v>107</v>
      </c>
      <c s="31" t="s">
        <v>435</v>
      </c>
      <c s="26" t="s">
        <v>62</v>
      </c>
      <c s="32" t="s">
        <v>436</v>
      </c>
      <c s="33" t="s">
        <v>122</v>
      </c>
      <c s="34">
        <v>1344</v>
      </c>
      <c s="35">
        <v>0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67</v>
      </c>
      <c r="E121" s="39" t="s">
        <v>429</v>
      </c>
    </row>
    <row r="122" spans="1:5" ht="51">
      <c r="A122" t="s">
        <v>69</v>
      </c>
      <c r="E122" s="37" t="s">
        <v>434</v>
      </c>
    </row>
    <row r="123" spans="1:16" ht="12.75">
      <c r="A123" s="26" t="s">
        <v>60</v>
      </c>
      <c s="31" t="s">
        <v>281</v>
      </c>
      <c s="31" t="s">
        <v>437</v>
      </c>
      <c s="26" t="s">
        <v>62</v>
      </c>
      <c s="32" t="s">
        <v>438</v>
      </c>
      <c s="33" t="s">
        <v>122</v>
      </c>
      <c s="34">
        <v>1344</v>
      </c>
      <c s="35">
        <v>0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439</v>
      </c>
    </row>
    <row r="125" spans="1:5" ht="25.5">
      <c r="A125" s="38" t="s">
        <v>67</v>
      </c>
      <c r="E125" s="39" t="s">
        <v>429</v>
      </c>
    </row>
    <row r="126" spans="1:5" ht="25.5">
      <c r="A126" t="s">
        <v>69</v>
      </c>
      <c r="E126" s="37" t="s">
        <v>440</v>
      </c>
    </row>
    <row r="127" spans="1:18" ht="12.75" customHeight="1">
      <c r="A127" s="6" t="s">
        <v>58</v>
      </c>
      <c s="6"/>
      <c s="41" t="s">
        <v>50</v>
      </c>
      <c s="6"/>
      <c s="29" t="s">
        <v>172</v>
      </c>
      <c s="6"/>
      <c s="6"/>
      <c s="6"/>
      <c s="42">
        <f>0+Q127</f>
      </c>
      <c s="6"/>
      <c r="O127">
        <f>0+R127</f>
      </c>
      <c r="Q127">
        <f>0+I128</f>
      </c>
      <c>
        <f>0+O128</f>
      </c>
    </row>
    <row r="128" spans="1:16" ht="12.75">
      <c r="A128" s="26" t="s">
        <v>60</v>
      </c>
      <c s="31" t="s">
        <v>441</v>
      </c>
      <c s="31" t="s">
        <v>442</v>
      </c>
      <c s="26" t="s">
        <v>62</v>
      </c>
      <c s="32" t="s">
        <v>443</v>
      </c>
      <c s="33" t="s">
        <v>163</v>
      </c>
      <c s="34">
        <v>1</v>
      </c>
      <c s="35">
        <v>0</v>
      </c>
      <c s="35">
        <f>ROUND(ROUND(H128,2)*ROUND(G128,3),2)</f>
      </c>
      <c s="33" t="s">
        <v>65</v>
      </c>
      <c r="O128">
        <f>(I128*21)/100</f>
      </c>
      <c t="s">
        <v>33</v>
      </c>
    </row>
    <row r="129" spans="1:5" ht="12.75">
      <c r="A129" s="36" t="s">
        <v>66</v>
      </c>
      <c r="E129" s="37" t="s">
        <v>62</v>
      </c>
    </row>
    <row r="130" spans="1:5" ht="38.25">
      <c r="A130" s="38" t="s">
        <v>67</v>
      </c>
      <c r="E130" s="39" t="s">
        <v>444</v>
      </c>
    </row>
    <row r="131" spans="1:5" ht="409.5">
      <c r="A131" t="s">
        <v>69</v>
      </c>
      <c r="E131" s="37" t="s">
        <v>445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446</v>
      </c>
      <c s="6"/>
      <c s="18" t="s">
        <v>447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449</v>
      </c>
      <c s="26" t="s">
        <v>62</v>
      </c>
      <c s="32" t="s">
        <v>63</v>
      </c>
      <c s="33" t="s">
        <v>163</v>
      </c>
      <c s="34">
        <v>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450</v>
      </c>
    </row>
    <row r="13" spans="1:5" ht="25.5">
      <c r="A13" s="38" t="s">
        <v>67</v>
      </c>
      <c r="E13" s="39" t="s">
        <v>451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452</v>
      </c>
      <c s="26" t="s">
        <v>62</v>
      </c>
      <c s="32" t="s">
        <v>453</v>
      </c>
      <c s="33" t="s">
        <v>163</v>
      </c>
      <c s="34">
        <v>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454</v>
      </c>
    </row>
    <row r="19" spans="1:5" ht="76.5">
      <c r="A19" t="s">
        <v>69</v>
      </c>
      <c r="E19" s="37" t="s">
        <v>455</v>
      </c>
    </row>
    <row r="20" spans="1:16" ht="12.75">
      <c r="A20" s="26" t="s">
        <v>60</v>
      </c>
      <c s="31" t="s">
        <v>39</v>
      </c>
      <c s="31" t="s">
        <v>456</v>
      </c>
      <c s="26" t="s">
        <v>62</v>
      </c>
      <c s="32" t="s">
        <v>457</v>
      </c>
      <c s="33" t="s">
        <v>163</v>
      </c>
      <c s="34">
        <v>3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67</v>
      </c>
      <c r="E22" s="39" t="s">
        <v>454</v>
      </c>
    </row>
    <row r="23" spans="1:5" ht="114.75">
      <c r="A23" t="s">
        <v>69</v>
      </c>
      <c r="E23" s="37" t="s">
        <v>458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0+I11+I15+I19+I23+I27+I31+I35+I39+I43+I47+I51+I55+I59+I63+I67+I71+I75</f>
      </c>
      <c>
        <f>0+O11+O15+O19+O23+O27+O31+O35+O39+O43+O47+O51+O55+O59+O63+O67+O71+O75</f>
      </c>
    </row>
    <row r="11" spans="1:16" ht="12.75">
      <c r="A11" s="26" t="s">
        <v>60</v>
      </c>
      <c s="31" t="s">
        <v>135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67</v>
      </c>
      <c r="E13" s="39" t="s">
        <v>468</v>
      </c>
    </row>
    <row r="14" spans="1:5" ht="12.75">
      <c r="A14" t="s">
        <v>69</v>
      </c>
      <c r="E14" s="37" t="s">
        <v>469</v>
      </c>
    </row>
    <row r="15" spans="1:16" ht="12.75">
      <c r="A15" s="26" t="s">
        <v>60</v>
      </c>
      <c s="31" t="s">
        <v>39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62</v>
      </c>
    </row>
    <row r="17" spans="1:5" ht="25.5">
      <c r="A17" s="38" t="s">
        <v>67</v>
      </c>
      <c r="E17" s="39" t="s">
        <v>468</v>
      </c>
    </row>
    <row r="18" spans="1:5" ht="12.75">
      <c r="A18" t="s">
        <v>69</v>
      </c>
      <c r="E18" s="37" t="s">
        <v>472</v>
      </c>
    </row>
    <row r="19" spans="1:16" ht="12.75">
      <c r="A19" s="26" t="s">
        <v>60</v>
      </c>
      <c s="31" t="s">
        <v>33</v>
      </c>
      <c s="31" t="s">
        <v>473</v>
      </c>
      <c s="26" t="s">
        <v>62</v>
      </c>
      <c s="32" t="s">
        <v>474</v>
      </c>
      <c s="33" t="s">
        <v>467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62</v>
      </c>
    </row>
    <row r="21" spans="1:5" ht="25.5">
      <c r="A21" s="38" t="s">
        <v>67</v>
      </c>
      <c r="E21" s="39" t="s">
        <v>468</v>
      </c>
    </row>
    <row r="22" spans="1:5" ht="12.75">
      <c r="A22" t="s">
        <v>69</v>
      </c>
      <c r="E22" s="37" t="s">
        <v>472</v>
      </c>
    </row>
    <row r="23" spans="1:16" ht="12.75">
      <c r="A23" s="26" t="s">
        <v>60</v>
      </c>
      <c s="31" t="s">
        <v>45</v>
      </c>
      <c s="31" t="s">
        <v>475</v>
      </c>
      <c s="26" t="s">
        <v>62</v>
      </c>
      <c s="32" t="s">
        <v>476</v>
      </c>
      <c s="33" t="s">
        <v>467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2.75">
      <c r="A24" s="36" t="s">
        <v>66</v>
      </c>
      <c r="E24" s="37" t="s">
        <v>62</v>
      </c>
    </row>
    <row r="25" spans="1:5" ht="25.5">
      <c r="A25" s="38" t="s">
        <v>67</v>
      </c>
      <c r="E25" s="39" t="s">
        <v>468</v>
      </c>
    </row>
    <row r="26" spans="1:5" ht="12.75">
      <c r="A26" t="s">
        <v>69</v>
      </c>
      <c r="E26" s="37" t="s">
        <v>477</v>
      </c>
    </row>
    <row r="27" spans="1:16" ht="12.75">
      <c r="A27" s="26" t="s">
        <v>60</v>
      </c>
      <c s="31" t="s">
        <v>32</v>
      </c>
      <c s="31" t="s">
        <v>478</v>
      </c>
      <c s="26" t="s">
        <v>62</v>
      </c>
      <c s="32" t="s">
        <v>479</v>
      </c>
      <c s="33" t="s">
        <v>467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12.75">
      <c r="A28" s="36" t="s">
        <v>66</v>
      </c>
      <c r="E28" s="37" t="s">
        <v>62</v>
      </c>
    </row>
    <row r="29" spans="1:5" ht="12.75">
      <c r="A29" s="38" t="s">
        <v>67</v>
      </c>
      <c r="E29" s="39" t="s">
        <v>480</v>
      </c>
    </row>
    <row r="30" spans="1:5" ht="12.75">
      <c r="A30" t="s">
        <v>69</v>
      </c>
      <c r="E30" s="37" t="s">
        <v>477</v>
      </c>
    </row>
    <row r="31" spans="1:16" ht="12.75">
      <c r="A31" s="26" t="s">
        <v>60</v>
      </c>
      <c s="31" t="s">
        <v>151</v>
      </c>
      <c s="31" t="s">
        <v>481</v>
      </c>
      <c s="26" t="s">
        <v>62</v>
      </c>
      <c s="32" t="s">
        <v>482</v>
      </c>
      <c s="33" t="s">
        <v>163</v>
      </c>
      <c s="34">
        <v>0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12.75">
      <c r="A32" s="36" t="s">
        <v>66</v>
      </c>
      <c r="E32" s="37" t="s">
        <v>62</v>
      </c>
    </row>
    <row r="33" spans="1:5" ht="12.75">
      <c r="A33" s="38" t="s">
        <v>67</v>
      </c>
      <c r="E33" s="39" t="s">
        <v>62</v>
      </c>
    </row>
    <row r="34" spans="1:5" ht="25.5">
      <c r="A34" t="s">
        <v>69</v>
      </c>
      <c r="E34" s="37" t="s">
        <v>483</v>
      </c>
    </row>
    <row r="35" spans="1:16" ht="12.75">
      <c r="A35" s="26" t="s">
        <v>60</v>
      </c>
      <c s="31" t="s">
        <v>43</v>
      </c>
      <c s="31" t="s">
        <v>484</v>
      </c>
      <c s="26" t="s">
        <v>62</v>
      </c>
      <c s="32" t="s">
        <v>485</v>
      </c>
      <c s="33" t="s">
        <v>467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2.75">
      <c r="A36" s="36" t="s">
        <v>66</v>
      </c>
      <c r="E36" s="37" t="s">
        <v>62</v>
      </c>
    </row>
    <row r="37" spans="1:5" ht="25.5">
      <c r="A37" s="38" t="s">
        <v>67</v>
      </c>
      <c r="E37" s="39" t="s">
        <v>468</v>
      </c>
    </row>
    <row r="38" spans="1:5" ht="12.75">
      <c r="A38" t="s">
        <v>69</v>
      </c>
      <c r="E38" s="37" t="s">
        <v>486</v>
      </c>
    </row>
    <row r="39" spans="1:16" ht="12.75">
      <c r="A39" s="26" t="s">
        <v>60</v>
      </c>
      <c s="31" t="s">
        <v>47</v>
      </c>
      <c s="31" t="s">
        <v>487</v>
      </c>
      <c s="26" t="s">
        <v>62</v>
      </c>
      <c s="32" t="s">
        <v>488</v>
      </c>
      <c s="33" t="s">
        <v>467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12.75">
      <c r="A40" s="36" t="s">
        <v>66</v>
      </c>
      <c r="E40" s="37" t="s">
        <v>62</v>
      </c>
    </row>
    <row r="41" spans="1:5" ht="25.5">
      <c r="A41" s="38" t="s">
        <v>67</v>
      </c>
      <c r="E41" s="39" t="s">
        <v>468</v>
      </c>
    </row>
    <row r="42" spans="1:5" ht="12.75">
      <c r="A42" t="s">
        <v>69</v>
      </c>
      <c r="E42" s="37" t="s">
        <v>477</v>
      </c>
    </row>
    <row r="43" spans="1:16" ht="12.75">
      <c r="A43" s="26" t="s">
        <v>60</v>
      </c>
      <c s="31" t="s">
        <v>144</v>
      </c>
      <c s="31" t="s">
        <v>489</v>
      </c>
      <c s="26" t="s">
        <v>62</v>
      </c>
      <c s="32" t="s">
        <v>490</v>
      </c>
      <c s="33" t="s">
        <v>467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25.5">
      <c r="A45" s="38" t="s">
        <v>67</v>
      </c>
      <c r="E45" s="39" t="s">
        <v>468</v>
      </c>
    </row>
    <row r="46" spans="1:5" ht="12.75">
      <c r="A46" t="s">
        <v>69</v>
      </c>
      <c r="E46" s="37" t="s">
        <v>477</v>
      </c>
    </row>
    <row r="47" spans="1:16" ht="12.75">
      <c r="A47" s="26" t="s">
        <v>60</v>
      </c>
      <c s="31" t="s">
        <v>147</v>
      </c>
      <c s="31" t="s">
        <v>491</v>
      </c>
      <c s="26" t="s">
        <v>62</v>
      </c>
      <c s="32" t="s">
        <v>492</v>
      </c>
      <c s="33" t="s">
        <v>467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67</v>
      </c>
      <c r="E49" s="39" t="s">
        <v>468</v>
      </c>
    </row>
    <row r="50" spans="1:5" ht="76.5">
      <c r="A50" t="s">
        <v>69</v>
      </c>
      <c r="E50" s="37" t="s">
        <v>493</v>
      </c>
    </row>
    <row r="51" spans="1:16" ht="12.75">
      <c r="A51" s="26" t="s">
        <v>60</v>
      </c>
      <c s="31" t="s">
        <v>50</v>
      </c>
      <c s="31" t="s">
        <v>494</v>
      </c>
      <c s="26" t="s">
        <v>62</v>
      </c>
      <c s="32" t="s">
        <v>495</v>
      </c>
      <c s="33" t="s">
        <v>467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25.5">
      <c r="A53" s="38" t="s">
        <v>67</v>
      </c>
      <c r="E53" s="39" t="s">
        <v>468</v>
      </c>
    </row>
    <row r="54" spans="1:5" ht="63.75">
      <c r="A54" t="s">
        <v>69</v>
      </c>
      <c r="E54" s="37" t="s">
        <v>496</v>
      </c>
    </row>
    <row r="55" spans="1:16" ht="12.75">
      <c r="A55" s="26" t="s">
        <v>60</v>
      </c>
      <c s="31" t="s">
        <v>403</v>
      </c>
      <c s="31" t="s">
        <v>497</v>
      </c>
      <c s="26" t="s">
        <v>498</v>
      </c>
      <c s="32" t="s">
        <v>499</v>
      </c>
      <c s="33" t="s">
        <v>467</v>
      </c>
      <c s="34">
        <v>1</v>
      </c>
      <c s="35">
        <v>0</v>
      </c>
      <c s="35">
        <f>ROUND(ROUND(H55,2)*ROUND(G55,3),2)</f>
      </c>
      <c s="33" t="s">
        <v>65</v>
      </c>
      <c r="O55">
        <f>(I55*0)/100</f>
      </c>
      <c t="s">
        <v>37</v>
      </c>
    </row>
    <row r="56" spans="1:5" ht="89.25">
      <c r="A56" s="36" t="s">
        <v>66</v>
      </c>
      <c r="E56" s="37" t="s">
        <v>500</v>
      </c>
    </row>
    <row r="57" spans="1:5" ht="12.75">
      <c r="A57" s="38" t="s">
        <v>67</v>
      </c>
      <c r="E57" s="39" t="s">
        <v>480</v>
      </c>
    </row>
    <row r="58" spans="1:5" ht="12.75">
      <c r="A58" t="s">
        <v>69</v>
      </c>
      <c r="E58" s="37" t="s">
        <v>477</v>
      </c>
    </row>
    <row r="59" spans="1:16" ht="12.75">
      <c r="A59" s="26" t="s">
        <v>60</v>
      </c>
      <c s="31" t="s">
        <v>99</v>
      </c>
      <c s="31" t="s">
        <v>501</v>
      </c>
      <c s="26" t="s">
        <v>62</v>
      </c>
      <c s="32" t="s">
        <v>502</v>
      </c>
      <c s="33" t="s">
        <v>467</v>
      </c>
      <c s="34">
        <v>1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503</v>
      </c>
    </row>
    <row r="61" spans="1:5" ht="25.5">
      <c r="A61" s="38" t="s">
        <v>67</v>
      </c>
      <c r="E61" s="39" t="s">
        <v>468</v>
      </c>
    </row>
    <row r="62" spans="1:5" ht="12.75">
      <c r="A62" t="s">
        <v>69</v>
      </c>
      <c r="E62" s="37" t="s">
        <v>504</v>
      </c>
    </row>
    <row r="63" spans="1:16" ht="12.75">
      <c r="A63" s="26" t="s">
        <v>60</v>
      </c>
      <c s="31" t="s">
        <v>160</v>
      </c>
      <c s="31" t="s">
        <v>505</v>
      </c>
      <c s="26" t="s">
        <v>506</v>
      </c>
      <c s="32" t="s">
        <v>502</v>
      </c>
      <c s="33" t="s">
        <v>236</v>
      </c>
      <c s="34">
        <v>800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507</v>
      </c>
    </row>
    <row r="65" spans="1:5" ht="25.5">
      <c r="A65" s="38" t="s">
        <v>67</v>
      </c>
      <c r="E65" s="39" t="s">
        <v>508</v>
      </c>
    </row>
    <row r="66" spans="1:5" ht="12.75">
      <c r="A66" t="s">
        <v>69</v>
      </c>
      <c r="E66" s="37" t="s">
        <v>504</v>
      </c>
    </row>
    <row r="67" spans="1:16" ht="12.75">
      <c r="A67" s="26" t="s">
        <v>60</v>
      </c>
      <c s="31" t="s">
        <v>166</v>
      </c>
      <c s="31" t="s">
        <v>505</v>
      </c>
      <c s="26" t="s">
        <v>509</v>
      </c>
      <c s="32" t="s">
        <v>502</v>
      </c>
      <c s="33" t="s">
        <v>236</v>
      </c>
      <c s="34">
        <v>100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510</v>
      </c>
    </row>
    <row r="69" spans="1:5" ht="25.5">
      <c r="A69" s="38" t="s">
        <v>67</v>
      </c>
      <c r="E69" s="39" t="s">
        <v>511</v>
      </c>
    </row>
    <row r="70" spans="1:5" ht="12.75">
      <c r="A70" t="s">
        <v>69</v>
      </c>
      <c r="E70" s="37" t="s">
        <v>504</v>
      </c>
    </row>
    <row r="71" spans="1:16" ht="12.75">
      <c r="A71" s="26" t="s">
        <v>60</v>
      </c>
      <c s="31" t="s">
        <v>94</v>
      </c>
      <c s="31" t="s">
        <v>505</v>
      </c>
      <c s="26" t="s">
        <v>512</v>
      </c>
      <c s="32" t="s">
        <v>502</v>
      </c>
      <c s="33" t="s">
        <v>236</v>
      </c>
      <c s="34">
        <v>200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513</v>
      </c>
    </row>
    <row r="73" spans="1:5" ht="25.5">
      <c r="A73" s="38" t="s">
        <v>67</v>
      </c>
      <c r="E73" s="39" t="s">
        <v>514</v>
      </c>
    </row>
    <row r="74" spans="1:5" ht="12.75">
      <c r="A74" t="s">
        <v>69</v>
      </c>
      <c r="E74" s="37" t="s">
        <v>504</v>
      </c>
    </row>
    <row r="75" spans="1:16" ht="12.75">
      <c r="A75" s="26" t="s">
        <v>60</v>
      </c>
      <c s="31" t="s">
        <v>52</v>
      </c>
      <c s="31" t="s">
        <v>515</v>
      </c>
      <c s="26" t="s">
        <v>62</v>
      </c>
      <c s="32" t="s">
        <v>516</v>
      </c>
      <c s="33" t="s">
        <v>467</v>
      </c>
      <c s="34">
        <v>1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25.5">
      <c r="A77" s="38" t="s">
        <v>67</v>
      </c>
      <c r="E77" s="39" t="s">
        <v>468</v>
      </c>
    </row>
    <row r="78" spans="1:5" ht="89.25">
      <c r="A78" t="s">
        <v>69</v>
      </c>
      <c r="E78" s="37" t="s">
        <v>517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518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509</v>
      </c>
      <c s="32" t="s">
        <v>63</v>
      </c>
      <c s="33" t="s">
        <v>64</v>
      </c>
      <c s="34">
        <v>363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519</v>
      </c>
    </row>
    <row r="13" spans="1:5" ht="63.75">
      <c r="A13" s="38" t="s">
        <v>67</v>
      </c>
      <c r="E13" s="39" t="s">
        <v>520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166</v>
      </c>
      <c s="31" t="s">
        <v>89</v>
      </c>
      <c s="26" t="s">
        <v>62</v>
      </c>
      <c s="32" t="s">
        <v>90</v>
      </c>
      <c s="33" t="s">
        <v>80</v>
      </c>
      <c s="34">
        <v>181.5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521</v>
      </c>
    </row>
    <row r="19" spans="1:5" ht="63.75">
      <c r="A19" t="s">
        <v>69</v>
      </c>
      <c r="E19" s="37" t="s">
        <v>82</v>
      </c>
    </row>
    <row r="20" spans="1:16" ht="12.75">
      <c r="A20" s="26" t="s">
        <v>60</v>
      </c>
      <c s="31" t="s">
        <v>199</v>
      </c>
      <c s="31" t="s">
        <v>113</v>
      </c>
      <c s="26" t="s">
        <v>62</v>
      </c>
      <c s="32" t="s">
        <v>114</v>
      </c>
      <c s="33" t="s">
        <v>115</v>
      </c>
      <c s="34">
        <v>605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522</v>
      </c>
    </row>
    <row r="23" spans="1:5" ht="25.5">
      <c r="A23" t="s">
        <v>69</v>
      </c>
      <c r="E23" s="37" t="s">
        <v>117</v>
      </c>
    </row>
    <row r="24" spans="1:18" ht="12.75" customHeight="1">
      <c r="A24" s="6" t="s">
        <v>58</v>
      </c>
      <c s="6"/>
      <c s="41" t="s">
        <v>45</v>
      </c>
      <c s="6"/>
      <c s="29" t="s">
        <v>130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209</v>
      </c>
      <c s="31" t="s">
        <v>523</v>
      </c>
      <c s="26" t="s">
        <v>33</v>
      </c>
      <c s="32" t="s">
        <v>524</v>
      </c>
      <c s="33" t="s">
        <v>115</v>
      </c>
      <c s="34">
        <v>250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67</v>
      </c>
      <c r="E27" s="39" t="s">
        <v>525</v>
      </c>
    </row>
    <row r="28" spans="1:5" ht="51">
      <c r="A28" t="s">
        <v>69</v>
      </c>
      <c r="E28" s="37" t="s">
        <v>139</v>
      </c>
    </row>
    <row r="29" spans="1:16" ht="12.75">
      <c r="A29" s="26" t="s">
        <v>60</v>
      </c>
      <c s="31" t="s">
        <v>45</v>
      </c>
      <c s="31" t="s">
        <v>136</v>
      </c>
      <c s="26" t="s">
        <v>62</v>
      </c>
      <c s="32" t="s">
        <v>137</v>
      </c>
      <c s="33" t="s">
        <v>115</v>
      </c>
      <c s="34">
        <v>355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526</v>
      </c>
    </row>
    <row r="32" spans="1:5" ht="51">
      <c r="A32" t="s">
        <v>69</v>
      </c>
      <c r="E32" s="37" t="s">
        <v>139</v>
      </c>
    </row>
    <row r="33" spans="1:16" ht="12.75">
      <c r="A33" s="26" t="s">
        <v>60</v>
      </c>
      <c s="31" t="s">
        <v>47</v>
      </c>
      <c s="31" t="s">
        <v>527</v>
      </c>
      <c s="26" t="s">
        <v>62</v>
      </c>
      <c s="32" t="s">
        <v>528</v>
      </c>
      <c s="33" t="s">
        <v>115</v>
      </c>
      <c s="34">
        <v>250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25.5">
      <c r="A35" s="38" t="s">
        <v>67</v>
      </c>
      <c r="E35" s="39" t="s">
        <v>529</v>
      </c>
    </row>
    <row r="36" spans="1:5" ht="102">
      <c r="A36" t="s">
        <v>69</v>
      </c>
      <c r="E36" s="37" t="s">
        <v>530</v>
      </c>
    </row>
    <row r="37" spans="1:16" ht="12.75">
      <c r="A37" s="26" t="s">
        <v>60</v>
      </c>
      <c s="31" t="s">
        <v>147</v>
      </c>
      <c s="31" t="s">
        <v>531</v>
      </c>
      <c s="26" t="s">
        <v>62</v>
      </c>
      <c s="32" t="s">
        <v>532</v>
      </c>
      <c s="33" t="s">
        <v>115</v>
      </c>
      <c s="34">
        <v>355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67</v>
      </c>
      <c r="E39" s="39" t="s">
        <v>533</v>
      </c>
    </row>
    <row r="40" spans="1:5" ht="51">
      <c r="A40" t="s">
        <v>69</v>
      </c>
      <c r="E40" s="37" t="s">
        <v>534</v>
      </c>
    </row>
    <row r="41" spans="1:16" ht="12.75">
      <c r="A41" s="26" t="s">
        <v>60</v>
      </c>
      <c s="31" t="s">
        <v>52</v>
      </c>
      <c s="31" t="s">
        <v>535</v>
      </c>
      <c s="26" t="s">
        <v>62</v>
      </c>
      <c s="32" t="s">
        <v>536</v>
      </c>
      <c s="33" t="s">
        <v>115</v>
      </c>
      <c s="34">
        <v>355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67</v>
      </c>
      <c r="E43" s="39" t="s">
        <v>537</v>
      </c>
    </row>
    <row r="44" spans="1:5" ht="140.25">
      <c r="A44" t="s">
        <v>69</v>
      </c>
      <c r="E44" s="37" t="s">
        <v>143</v>
      </c>
    </row>
    <row r="45" spans="1:16" ht="12.75">
      <c r="A45" s="26" t="s">
        <v>60</v>
      </c>
      <c s="31" t="s">
        <v>50</v>
      </c>
      <c s="31" t="s">
        <v>140</v>
      </c>
      <c s="26" t="s">
        <v>62</v>
      </c>
      <c s="32" t="s">
        <v>141</v>
      </c>
      <c s="33" t="s">
        <v>115</v>
      </c>
      <c s="34">
        <v>355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51">
      <c r="A47" s="38" t="s">
        <v>67</v>
      </c>
      <c r="E47" s="39" t="s">
        <v>538</v>
      </c>
    </row>
    <row r="48" spans="1:5" ht="140.25">
      <c r="A48" t="s">
        <v>69</v>
      </c>
      <c r="E48" s="37" t="s">
        <v>143</v>
      </c>
    </row>
    <row r="49" spans="1:16" ht="12.75">
      <c r="A49" s="26" t="s">
        <v>60</v>
      </c>
      <c s="31" t="s">
        <v>54</v>
      </c>
      <c s="31" t="s">
        <v>539</v>
      </c>
      <c s="26" t="s">
        <v>62</v>
      </c>
      <c s="32" t="s">
        <v>540</v>
      </c>
      <c s="33" t="s">
        <v>115</v>
      </c>
      <c s="34">
        <v>355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67</v>
      </c>
      <c r="E51" s="39" t="s">
        <v>541</v>
      </c>
    </row>
    <row r="52" spans="1:5" ht="140.25">
      <c r="A52" t="s">
        <v>69</v>
      </c>
      <c r="E52" s="37" t="s">
        <v>143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542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542</v>
      </c>
      <c s="6"/>
      <c s="18" t="s">
        <v>543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545</v>
      </c>
      <c s="26" t="s">
        <v>62</v>
      </c>
      <c s="32" t="s">
        <v>546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67</v>
      </c>
      <c r="E13" s="39" t="s">
        <v>480</v>
      </c>
    </row>
    <row r="14" spans="1:5" ht="12.75">
      <c r="A14" t="s">
        <v>69</v>
      </c>
      <c r="E14" s="37" t="s">
        <v>472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